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drawings/drawing11.xml" ContentType="application/vnd.openxmlformats-officedocument.drawingml.chartshapes+xml"/>
  <Override PartName="/xl/charts/chart7.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17.xml" ContentType="application/vnd.openxmlformats-officedocument.drawing+xml"/>
  <Override PartName="/xl/charts/chart9.xml" ContentType="application/vnd.openxmlformats-officedocument.drawingml.chart+xml"/>
  <Override PartName="/xl/theme/themeOverride3.xml" ContentType="application/vnd.openxmlformats-officedocument.themeOverride+xml"/>
  <Override PartName="/xl/drawings/drawing18.xml" ContentType="application/vnd.openxmlformats-officedocument.drawingml.chartshapes+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mc:AlternateContent xmlns:mc="http://schemas.openxmlformats.org/markup-compatibility/2006">
    <mc:Choice Requires="x15">
      <x15ac:absPath xmlns:x15ac="http://schemas.microsoft.com/office/spreadsheetml/2010/11/ac" url="I:\Delad\009-Produktionsledning\Dokument\Dokument_2022\22425 Statistik om hjälpmedel 2021\"/>
    </mc:Choice>
  </mc:AlternateContent>
  <xr:revisionPtr revIDLastSave="0" documentId="13_ncr:1_{0B9C0ACF-E00F-47D8-A12B-42E48C27C585}" xr6:coauthVersionLast="36" xr6:coauthVersionMax="36" xr10:uidLastSave="{00000000-0000-0000-0000-000000000000}"/>
  <bookViews>
    <workbookView xWindow="-30" yWindow="-30" windowWidth="18765" windowHeight="7305" tabRatio="860" activeTab="1" xr2:uid="{00000000-000D-0000-FFFF-FFFF00000000}"/>
  </bookViews>
  <sheets>
    <sheet name="Mer information" sheetId="25" r:id="rId1"/>
    <sheet name="Innehållsförteckning" sheetId="9" r:id="rId2"/>
    <sheet name="Om statistiken" sheetId="20" r:id="rId3"/>
    <sheet name="Definitioner och mått" sheetId="11" r:id="rId4"/>
    <sheet name="VG" sheetId="27" state="hidden" r:id="rId5"/>
    <sheet name="österg" sheetId="28" state="hidden" r:id="rId6"/>
    <sheet name="sthlm" sheetId="29" state="hidden" r:id="rId7"/>
    <sheet name="skåne" sheetId="30" state="hidden" r:id="rId8"/>
    <sheet name="norrb" sheetId="31" state="hidden" r:id="rId9"/>
    <sheet name="Tabell 1a och b" sheetId="42" r:id="rId10"/>
    <sheet name="Tabell 2" sheetId="53" r:id="rId11"/>
    <sheet name="Tabell 3" sheetId="33" r:id="rId12"/>
    <sheet name="Tabell 4" sheetId="50" r:id="rId13"/>
    <sheet name="Blad4" sheetId="57" state="hidden" r:id="rId14"/>
    <sheet name="Tabell 5" sheetId="34" r:id="rId15"/>
    <sheet name="1.Täckning fg år" sheetId="43" state="hidden" r:id="rId16"/>
    <sheet name="Tabell 6" sheetId="37" r:id="rId17"/>
    <sheet name="Tabell 7" sheetId="55" r:id="rId18"/>
    <sheet name="7old" sheetId="36" state="hidden" r:id="rId19"/>
    <sheet name="ENH_ögonbl2022" sheetId="38" state="hidden" r:id="rId20"/>
  </sheets>
  <definedNames>
    <definedName name="_xlnm._FilterDatabase" localSheetId="18" hidden="1">'7old'!$A$16:$H$123</definedName>
    <definedName name="_xlnm._FilterDatabase" localSheetId="19" hidden="1">ENH_ögonbl2022!$A$1:$J$61</definedName>
    <definedName name="_xlnm._FilterDatabase" localSheetId="14" hidden="1">'Tabell 5'!$A$4:$N$676</definedName>
    <definedName name="_xlnm._FilterDatabase" localSheetId="16" hidden="1">'Tabell 6'!$A$4:$N$928</definedName>
    <definedName name="_xlnm._FilterDatabase" localSheetId="17" hidden="1">'Tabell 7'!$A$5:$G$112</definedName>
    <definedName name="ENH_helar_2021" localSheetId="17">'Tabell 7'!$A$5:$G$112</definedName>
    <definedName name="ENH_helar_2021">'7old'!$A$16:$H$123</definedName>
  </definedNames>
  <calcPr calcId="191029"/>
  <pivotCaches>
    <pivotCache cacheId="0" r:id="rId21"/>
    <pivotCache cacheId="1" r:id="rId22"/>
  </pivotCaches>
</workbook>
</file>

<file path=xl/calcChain.xml><?xml version="1.0" encoding="utf-8"?>
<calcChain xmlns="http://schemas.openxmlformats.org/spreadsheetml/2006/main">
  <c r="B19" i="9" l="1"/>
  <c r="B20" i="9"/>
  <c r="B21" i="9"/>
  <c r="B22" i="9"/>
  <c r="B23" i="9"/>
  <c r="B24" i="9"/>
  <c r="C19" i="9"/>
  <c r="C24" i="9"/>
  <c r="C23" i="9"/>
  <c r="C22" i="9"/>
  <c r="C21" i="9"/>
  <c r="C20" i="9"/>
  <c r="C18" i="9"/>
  <c r="C17" i="9"/>
  <c r="J12" i="43"/>
  <c r="J13" i="43"/>
  <c r="J14" i="43"/>
  <c r="J15" i="43"/>
  <c r="J16" i="43"/>
  <c r="J17" i="43"/>
  <c r="J18" i="43"/>
  <c r="J19" i="43"/>
  <c r="J20" i="43"/>
  <c r="J21" i="43"/>
  <c r="J22" i="43"/>
  <c r="J23" i="43"/>
  <c r="J24" i="43"/>
  <c r="J25" i="43"/>
  <c r="J26" i="43"/>
  <c r="J27" i="43"/>
  <c r="J28" i="43"/>
  <c r="J29" i="43"/>
  <c r="J30" i="43"/>
  <c r="J31" i="43"/>
  <c r="J32" i="43"/>
  <c r="J11" i="43"/>
  <c r="I32" i="43"/>
  <c r="B32" i="43"/>
  <c r="C32" i="43"/>
  <c r="F32" i="43"/>
  <c r="G32" i="43"/>
  <c r="H32" i="43"/>
  <c r="E32" i="43"/>
  <c r="I12" i="43"/>
  <c r="I13" i="43"/>
  <c r="I14" i="43"/>
  <c r="I15" i="43"/>
  <c r="I16" i="43"/>
  <c r="I17" i="43"/>
  <c r="I18" i="43"/>
  <c r="I19" i="43"/>
  <c r="I20" i="43"/>
  <c r="I21" i="43"/>
  <c r="I22" i="43"/>
  <c r="I23" i="43"/>
  <c r="I24" i="43"/>
  <c r="I25" i="43"/>
  <c r="I26" i="43"/>
  <c r="I27" i="43"/>
  <c r="I28" i="43"/>
  <c r="I29" i="43"/>
  <c r="I30" i="43"/>
  <c r="I31" i="43"/>
  <c r="I11" i="43"/>
</calcChain>
</file>

<file path=xl/sharedStrings.xml><?xml version="1.0" encoding="utf-8"?>
<sst xmlns="http://schemas.openxmlformats.org/spreadsheetml/2006/main" count="16631" uniqueCount="378">
  <si>
    <t>Kvalitet och bortfall</t>
  </si>
  <si>
    <t>Definitioner och mått</t>
  </si>
  <si>
    <t>Innehållsförteckning</t>
  </si>
  <si>
    <t>Artikelnummer</t>
  </si>
  <si>
    <t>Mer information</t>
  </si>
  <si>
    <t>Kontakt</t>
  </si>
  <si>
    <t>Namn</t>
  </si>
  <si>
    <t>Telefon</t>
  </si>
  <si>
    <t>e-post</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</si>
  <si>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</si>
  <si>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</si>
  <si>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</si>
  <si>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</si>
  <si>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</si>
  <si>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Titel på engelska</t>
  </si>
  <si>
    <t>Om statistiken</t>
  </si>
  <si>
    <t>075-247 30 00</t>
  </si>
  <si>
    <t>regionnamn</t>
  </si>
  <si>
    <t>Västra Götalandsregionen</t>
  </si>
  <si>
    <t>Summa av alla_aldrar</t>
  </si>
  <si>
    <t>Kolumnetiketter</t>
  </si>
  <si>
    <t>Radetiketter</t>
  </si>
  <si>
    <t>helåret 2020</t>
  </si>
  <si>
    <t>helåret 2021</t>
  </si>
  <si>
    <t>HMC</t>
  </si>
  <si>
    <t>Manuella vårdarm. rullstolar</t>
  </si>
  <si>
    <t>Gåstativ</t>
  </si>
  <si>
    <t>Gåbord</t>
  </si>
  <si>
    <t>Rollatorer</t>
  </si>
  <si>
    <t>Sängar o likn</t>
  </si>
  <si>
    <t>Stöd för sängar</t>
  </si>
  <si>
    <t>Kalendrar och tidtabeller</t>
  </si>
  <si>
    <t>Ur och klockor</t>
  </si>
  <si>
    <t>Manuella tvåhjulsdr. rullstolar</t>
  </si>
  <si>
    <t>Mob. lyftar slingsäten</t>
  </si>
  <si>
    <t>Tyngdtäcken</t>
  </si>
  <si>
    <t>Samtalsapparater</t>
  </si>
  <si>
    <t>Stationära lyftar</t>
  </si>
  <si>
    <t>El-rullstolar, elektronisk styrning</t>
  </si>
  <si>
    <t>Mob. lyftar stående</t>
  </si>
  <si>
    <t>El-rullstolar, manuell styrning</t>
  </si>
  <si>
    <t>Gåstolar</t>
  </si>
  <si>
    <t>Röstförstärkare</t>
  </si>
  <si>
    <t>Programv. närkommunikation</t>
  </si>
  <si>
    <t>HOR</t>
  </si>
  <si>
    <t>I&amp;B hörapparater</t>
  </si>
  <si>
    <t>ORT</t>
  </si>
  <si>
    <t>Transtibiella proteser</t>
  </si>
  <si>
    <t>SYN</t>
  </si>
  <si>
    <t>Förstorande videosystem</t>
  </si>
  <si>
    <t>Ljudutrustning</t>
  </si>
  <si>
    <t>Läsmaskiner</t>
  </si>
  <si>
    <t>Totalsumma</t>
  </si>
  <si>
    <t>Region Östergötland</t>
  </si>
  <si>
    <t>Region Stockholm</t>
  </si>
  <si>
    <t>Region Skåne</t>
  </si>
  <si>
    <t>Region Norrbotten</t>
  </si>
  <si>
    <t>Region Blekinge</t>
  </si>
  <si>
    <t>Region Dalarna</t>
  </si>
  <si>
    <t>Region Gotland</t>
  </si>
  <si>
    <t>Region Gävleborg</t>
  </si>
  <si>
    <t>Region Halland</t>
  </si>
  <si>
    <t>Region Jämtland Härjedalen</t>
  </si>
  <si>
    <t>Region Jönköpings län</t>
  </si>
  <si>
    <t>Region Kalmar län</t>
  </si>
  <si>
    <t>Region Kronoberg</t>
  </si>
  <si>
    <t>Region Sörmland</t>
  </si>
  <si>
    <t>Region Uppsala</t>
  </si>
  <si>
    <t>Region Värmland</t>
  </si>
  <si>
    <t>Region Västerbotten</t>
  </si>
  <si>
    <t>Region Västernorrland</t>
  </si>
  <si>
    <t>Region Västmanland</t>
  </si>
  <si>
    <t>Region Örebro län</t>
  </si>
  <si>
    <t>data</t>
  </si>
  <si>
    <t>regionkod</t>
  </si>
  <si>
    <t>delreg</t>
  </si>
  <si>
    <t>01</t>
  </si>
  <si>
    <t/>
  </si>
  <si>
    <t>042718</t>
  </si>
  <si>
    <t>Stockholm</t>
  </si>
  <si>
    <t>120603</t>
  </si>
  <si>
    <t>120606</t>
  </si>
  <si>
    <t>120609</t>
  </si>
  <si>
    <t>120612</t>
  </si>
  <si>
    <t>122203</t>
  </si>
  <si>
    <t>122218</t>
  </si>
  <si>
    <t>122303</t>
  </si>
  <si>
    <t>122306</t>
  </si>
  <si>
    <t>123603</t>
  </si>
  <si>
    <t>123604</t>
  </si>
  <si>
    <t>123612</t>
  </si>
  <si>
    <t>181210</t>
  </si>
  <si>
    <t>181224</t>
  </si>
  <si>
    <t>220906</t>
  </si>
  <si>
    <t>222109</t>
  </si>
  <si>
    <t>222112</t>
  </si>
  <si>
    <t>222712</t>
  </si>
  <si>
    <t>222715</t>
  </si>
  <si>
    <t>22061</t>
  </si>
  <si>
    <t>I- och Bakom- örat hörapparater</t>
  </si>
  <si>
    <t>061206</t>
  </si>
  <si>
    <t>Ankelortoser</t>
  </si>
  <si>
    <t>061209</t>
  </si>
  <si>
    <t>Knäortoser</t>
  </si>
  <si>
    <t>061212</t>
  </si>
  <si>
    <t>Helbensortoser</t>
  </si>
  <si>
    <t>062409</t>
  </si>
  <si>
    <t>220318</t>
  </si>
  <si>
    <t>221803</t>
  </si>
  <si>
    <t>223021</t>
  </si>
  <si>
    <t>03</t>
  </si>
  <si>
    <t>Uppsala</t>
  </si>
  <si>
    <t>04</t>
  </si>
  <si>
    <t>Södermanland</t>
  </si>
  <si>
    <t>05</t>
  </si>
  <si>
    <t>Östergötland</t>
  </si>
  <si>
    <t>06</t>
  </si>
  <si>
    <t>Jönköping</t>
  </si>
  <si>
    <t>07</t>
  </si>
  <si>
    <t>Kronoberg</t>
  </si>
  <si>
    <t>08</t>
  </si>
  <si>
    <t>Kalmar</t>
  </si>
  <si>
    <t>09</t>
  </si>
  <si>
    <t>Gotland</t>
  </si>
  <si>
    <t>10</t>
  </si>
  <si>
    <t>Blekinge</t>
  </si>
  <si>
    <t>12</t>
  </si>
  <si>
    <t>Skåne</t>
  </si>
  <si>
    <t>13</t>
  </si>
  <si>
    <t>Halland</t>
  </si>
  <si>
    <t>14</t>
  </si>
  <si>
    <t>Västra Götaland</t>
  </si>
  <si>
    <t>17</t>
  </si>
  <si>
    <t>Värmland</t>
  </si>
  <si>
    <t>18</t>
  </si>
  <si>
    <t>Örebro</t>
  </si>
  <si>
    <t>19</t>
  </si>
  <si>
    <t>Västmanland</t>
  </si>
  <si>
    <t>20</t>
  </si>
  <si>
    <t>Dalarna</t>
  </si>
  <si>
    <t>21</t>
  </si>
  <si>
    <t>Gävleborg</t>
  </si>
  <si>
    <t>22</t>
  </si>
  <si>
    <t>Västernorrland</t>
  </si>
  <si>
    <t>23</t>
  </si>
  <si>
    <t>Jämtland</t>
  </si>
  <si>
    <t>24</t>
  </si>
  <si>
    <t>Västerbotten</t>
  </si>
  <si>
    <t>25</t>
  </si>
  <si>
    <t>Norrbotten</t>
  </si>
  <si>
    <t>Skåne**</t>
  </si>
  <si>
    <t>Totalt</t>
  </si>
  <si>
    <t>Örebro**</t>
  </si>
  <si>
    <t>Tabell 1b. Andel (procent) rapporterade värden per region och verksamhet.</t>
  </si>
  <si>
    <t>Antal rapporterade värden / antal förväntade värden</t>
  </si>
  <si>
    <t>Region</t>
  </si>
  <si>
    <t>Ögonblicksdata (feb 2021)</t>
  </si>
  <si>
    <t>Årsdata* (helår 2020)</t>
  </si>
  <si>
    <t>*Rapporteringen för föregående år görs nedbrutet på kön och ålder vad gäller HOR och ORT, men ej för HMC och SYN.</t>
  </si>
  <si>
    <t>** Skåne (Örebro) har rapporterat extremt låga siffror för nuläge SYN (SYN och HMC). Räknas här som ej rapporterat.</t>
  </si>
  <si>
    <t>organisationsnamn</t>
  </si>
  <si>
    <t>enhetskod</t>
  </si>
  <si>
    <t>i_lista</t>
  </si>
  <si>
    <t>enhetsnamn</t>
  </si>
  <si>
    <t>exp_obs</t>
  </si>
  <si>
    <t>HMV07</t>
  </si>
  <si>
    <t>HMV - Hjälpmedelscentral</t>
  </si>
  <si>
    <t>Sodexo AB</t>
  </si>
  <si>
    <t>1285SO</t>
  </si>
  <si>
    <t>HMV - Sodexo hjälpmedelsservice Eslöv</t>
  </si>
  <si>
    <t>Alvesta kommun</t>
  </si>
  <si>
    <t>0764</t>
  </si>
  <si>
    <t>HMV - Alvesta kommun</t>
  </si>
  <si>
    <t>Älmhults kommun</t>
  </si>
  <si>
    <t>0765</t>
  </si>
  <si>
    <t>HMV - Älmhults kommun</t>
  </si>
  <si>
    <t>Lessebo kommun</t>
  </si>
  <si>
    <t>0761</t>
  </si>
  <si>
    <t>HMV - Lessebo kommun</t>
  </si>
  <si>
    <t>Markaryds kommun</t>
  </si>
  <si>
    <t>0767</t>
  </si>
  <si>
    <t>HMV - Markaryds kommun</t>
  </si>
  <si>
    <t>08HMV</t>
  </si>
  <si>
    <t>HMV - Hjälpmedelsverksamheten</t>
  </si>
  <si>
    <t>Ljungby kommun</t>
  </si>
  <si>
    <t>0781</t>
  </si>
  <si>
    <t>HMV - Ljungby kommun</t>
  </si>
  <si>
    <t>HMV12</t>
  </si>
  <si>
    <t>HMV - Region Skåne</t>
  </si>
  <si>
    <t>Uppvidinge kommun</t>
  </si>
  <si>
    <t>0760</t>
  </si>
  <si>
    <t>HMV - Uppvidinge kommun</t>
  </si>
  <si>
    <t>Malmö stad</t>
  </si>
  <si>
    <t>1280</t>
  </si>
  <si>
    <t>HMV - Malmö stad</t>
  </si>
  <si>
    <t>HMV03</t>
  </si>
  <si>
    <t>Kristianstads kommun</t>
  </si>
  <si>
    <t>OSTS</t>
  </si>
  <si>
    <t>HMV - Hjälpmedelscentrum Östra Skåne</t>
  </si>
  <si>
    <t>Uppsala kommun</t>
  </si>
  <si>
    <t>0380</t>
  </si>
  <si>
    <t>HMV - Hjälpmedel Uppsala län</t>
  </si>
  <si>
    <t>05SO</t>
  </si>
  <si>
    <t>HMV - Sodexo hjälpmedelsservice Östergötland</t>
  </si>
  <si>
    <t>Trelleborgs kommun</t>
  </si>
  <si>
    <t>1287</t>
  </si>
  <si>
    <t>HMV - Trelleborgs kommun</t>
  </si>
  <si>
    <t>Kalmar kommun</t>
  </si>
  <si>
    <t>0880</t>
  </si>
  <si>
    <t>HMV - Kommunal hjälpmedelssamverkan i Kalmar län</t>
  </si>
  <si>
    <t>Kommunalförbundet Medelpunkten</t>
  </si>
  <si>
    <t>12MP</t>
  </si>
  <si>
    <t>HMV - Medelpunkten</t>
  </si>
  <si>
    <t>Tingsryds kommun</t>
  </si>
  <si>
    <t>0763</t>
  </si>
  <si>
    <t>HMV - Tingsryds kommun</t>
  </si>
  <si>
    <t>Växjö kommun</t>
  </si>
  <si>
    <t>0780</t>
  </si>
  <si>
    <t>HMV - Växjö kommun</t>
  </si>
  <si>
    <t>TeamOlmed</t>
  </si>
  <si>
    <t>05TO</t>
  </si>
  <si>
    <t>HMV - Östergötland</t>
  </si>
  <si>
    <t>Aktiv Ortopedteknik</t>
  </si>
  <si>
    <t>21AOT</t>
  </si>
  <si>
    <t>HMV - Gävleborg</t>
  </si>
  <si>
    <t>20AOT</t>
  </si>
  <si>
    <t>HMV - Dalarna</t>
  </si>
  <si>
    <t>12AOT</t>
  </si>
  <si>
    <t>HMV - Skåne</t>
  </si>
  <si>
    <t>06TO</t>
  </si>
  <si>
    <t>HMV - Jönköping</t>
  </si>
  <si>
    <t>23AOT</t>
  </si>
  <si>
    <t>HMV - Jämtland Härjedalen</t>
  </si>
  <si>
    <t>14NU</t>
  </si>
  <si>
    <t>HMV - Ortopedteknik NU-sjukvården</t>
  </si>
  <si>
    <t>14SA</t>
  </si>
  <si>
    <t>HMV - Ortopedteknik Södra Älvsborg</t>
  </si>
  <si>
    <t>07TO</t>
  </si>
  <si>
    <t>HMV - Kronoberg</t>
  </si>
  <si>
    <t>19AOT</t>
  </si>
  <si>
    <t>HMV - Västmanland</t>
  </si>
  <si>
    <t>09TO</t>
  </si>
  <si>
    <t>HMV - Gotland</t>
  </si>
  <si>
    <t>13TO</t>
  </si>
  <si>
    <t>HMV - Halland</t>
  </si>
  <si>
    <t>17TO</t>
  </si>
  <si>
    <t>HMV - Värmland</t>
  </si>
  <si>
    <t>03TO</t>
  </si>
  <si>
    <t>HMV - Uppsala</t>
  </si>
  <si>
    <t>Camp Pro</t>
  </si>
  <si>
    <t>03CP</t>
  </si>
  <si>
    <t>HMV - Camp Pro Uppsala</t>
  </si>
  <si>
    <t>03AOT</t>
  </si>
  <si>
    <t>Skaraborgs Ortopedservice AB</t>
  </si>
  <si>
    <t>14SKO</t>
  </si>
  <si>
    <t>HMV - Skaraborgs Ortopedservice AB</t>
  </si>
  <si>
    <t>04AOT</t>
  </si>
  <si>
    <t>HMV - Sörmland</t>
  </si>
  <si>
    <t>14ORTS</t>
  </si>
  <si>
    <t>HMV - Ortopedteknik Sahlgrenska</t>
  </si>
  <si>
    <t>08TO</t>
  </si>
  <si>
    <t>HMV - Kalmar</t>
  </si>
  <si>
    <t>Vastervik</t>
  </si>
  <si>
    <t>HMV - Syncentralen Västerviks sjukhus</t>
  </si>
  <si>
    <t>08Kalmar</t>
  </si>
  <si>
    <t>HMV - Syncentralen Länssjukhuset i Kalmar</t>
  </si>
  <si>
    <t>VASTERVIK</t>
  </si>
  <si>
    <t>Ögonblicksbild feb 2022</t>
  </si>
  <si>
    <t>n_rapp</t>
  </si>
  <si>
    <t>Tabell 1a. Antal rapporterade värden per region och verksamhet.</t>
  </si>
  <si>
    <t>Avser rapportering av förskrivna hjälpmedel för helåren 2020 respektive 2021.</t>
  </si>
  <si>
    <t>Reported observations as a share of expected observations.</t>
  </si>
  <si>
    <t>Källa: Hjälpmedelsstatistik, Socialstyrelsen</t>
  </si>
  <si>
    <t>Not. Data för 2020 har hämtats ifrån föregående års tabellbilaga.</t>
  </si>
  <si>
    <t>Komplett rapportering = ISO-koder x Åldersgrupper x Kön</t>
  </si>
  <si>
    <t>Exempelvis har HMC 19 ISO-koder x 5 åldersgrupper x 2 kön -&gt; komplett rapportering = 190</t>
  </si>
  <si>
    <t>Om en region har flera centraler beräknas medelvärdet för regionen. Om tex en region har 2 rapporterande HMC-centraler varav en rapporterar allting (190 värden) och den andra rapporterar ingenting (0 värden) så blir värdet för regionen här 95 (190+0)/2</t>
  </si>
  <si>
    <t>Förkortningar: HMC - Hjälpmedelscentral; SYN - Syncentral; HOR - Hörcentral; ORT - Ortopteknisk avdelning</t>
  </si>
  <si>
    <t>helår</t>
  </si>
  <si>
    <t>ögonbl.</t>
  </si>
  <si>
    <r>
      <t xml:space="preserve">* Beroende på typ av hjälpmedelcentral och mätperiod förväntar vi oss olika uppgifter ifrån varje </t>
    </r>
    <r>
      <rPr>
        <i/>
        <sz val="7"/>
        <color theme="1"/>
        <rFont val="Century Gothic"/>
        <family val="2"/>
        <scheme val="minor"/>
      </rPr>
      <t>region</t>
    </r>
    <r>
      <rPr>
        <sz val="7"/>
        <color theme="1"/>
        <rFont val="Century Gothic"/>
        <family val="2"/>
        <scheme val="minor"/>
      </rPr>
      <t xml:space="preserve"> gällande antal rapporterande enheter samt förskrivna hjälpmedel per</t>
    </r>
    <r>
      <rPr>
        <b/>
        <i/>
        <sz val="7"/>
        <color theme="1"/>
        <rFont val="Century Gothic"/>
        <family val="2"/>
        <scheme val="minor"/>
      </rPr>
      <t xml:space="preserve"> </t>
    </r>
    <r>
      <rPr>
        <i/>
        <sz val="7"/>
        <color theme="1"/>
        <rFont val="Century Gothic"/>
        <family val="2"/>
        <scheme val="minor"/>
      </rPr>
      <t>ISO-kod</t>
    </r>
    <r>
      <rPr>
        <sz val="7"/>
        <color theme="1"/>
        <rFont val="Century Gothic"/>
        <family val="2"/>
        <scheme val="minor"/>
      </rPr>
      <t xml:space="preserve">, </t>
    </r>
    <r>
      <rPr>
        <i/>
        <sz val="7"/>
        <color theme="1"/>
        <rFont val="Century Gothic"/>
        <family val="2"/>
        <scheme val="minor"/>
      </rPr>
      <t>kön</t>
    </r>
    <r>
      <rPr>
        <sz val="7"/>
        <color theme="1"/>
        <rFont val="Century Gothic"/>
        <family val="2"/>
        <scheme val="minor"/>
      </rPr>
      <t xml:space="preserve">, och </t>
    </r>
    <r>
      <rPr>
        <i/>
        <sz val="7"/>
        <color theme="1"/>
        <rFont val="Century Gothic"/>
        <family val="2"/>
        <scheme val="minor"/>
      </rPr>
      <t>ålder</t>
    </r>
    <r>
      <rPr>
        <sz val="7"/>
        <color theme="1"/>
        <rFont val="Century Gothic"/>
        <family val="2"/>
        <scheme val="minor"/>
      </rPr>
      <t xml:space="preserve">. Eftersom vår lista över vilka enheter som skall rapportera kanske inte överesstämmer med verkligheten utgör detta endast en variant att </t>
    </r>
    <r>
      <rPr>
        <i/>
        <sz val="7"/>
        <color theme="1"/>
        <rFont val="Century Gothic"/>
        <family val="2"/>
        <scheme val="minor"/>
      </rPr>
      <t>estimera</t>
    </r>
    <r>
      <rPr>
        <sz val="7"/>
        <color theme="1"/>
        <rFont val="Century Gothic"/>
        <family val="2"/>
        <scheme val="minor"/>
      </rPr>
      <t xml:space="preserve"> bortfallet. Fem regioner har enligt vår lista multipla rapporterande enheter: Kalmar, Kronoberg, Skåne, Uppsala,och VG-regionen; Om dessa regioners enheter samarbeterar med rapporteringen (om en enhet rapporterar för andra) leder det till att bortfallet ifrån dessa regioner här överskattas.</t>
    </r>
  </si>
  <si>
    <t>Avser rapportering av netto hjälpmedel i cirkulation uppmätt under februari månad år 2020 respektive 2021.</t>
  </si>
  <si>
    <t>Hjälpmedelscentraler</t>
  </si>
  <si>
    <t>Hörselcentraler</t>
  </si>
  <si>
    <t>Syncentraler</t>
  </si>
  <si>
    <t>Typ av hjälpmedelscentral / Hjälpmedel</t>
  </si>
  <si>
    <t>Hjälpmedels-
verksamhet</t>
  </si>
  <si>
    <t>Hjälpmedel klartext</t>
  </si>
  <si>
    <t>Hjälpmedel kortad klartext</t>
  </si>
  <si>
    <t>Antal per åldersgrupp: 0-17</t>
  </si>
  <si>
    <t>Antal per åldersgrupp: 18-64</t>
  </si>
  <si>
    <t>Antal per åldersgrupp: 65-74</t>
  </si>
  <si>
    <t>Antal per åldersgrupp: 75-84</t>
  </si>
  <si>
    <t>Antal per åldersgrupp: 85+</t>
  </si>
  <si>
    <t>För att kunna göra bedömningar om bortfall i statistiken är det viktigt att veta vilka hjälpmedelsverksamheter som finns i riket.</t>
  </si>
  <si>
    <t>Om någon som läser detta saknar en organisation som borde ha rapporterat eller ser andra fel i denna lista. Vänligen meddela SOSTAT@socialstyrelsen.se</t>
  </si>
  <si>
    <t>2022 års insamling utgick ifrån att följande organisationer/enheter skulle rapportera till Socialstyrelsen om hjälpmedelsverksamhet.</t>
  </si>
  <si>
    <t>Regionnamn</t>
  </si>
  <si>
    <t>Förväntad rapportering (antal obs./rader)</t>
  </si>
  <si>
    <t>Faktiskt rapportering (antal obs./rader)</t>
  </si>
  <si>
    <t>Organisationsnamn</t>
  </si>
  <si>
    <t>Andreas Kroksgård (frågor om statistiken)</t>
  </si>
  <si>
    <t>075-247 30 00</t>
  </si>
  <si>
    <t>SOSTAT@socialstyrelsen.se</t>
  </si>
  <si>
    <t>Daniel Svensson (frågor om statistiken)</t>
  </si>
  <si>
    <t>Elisabeth.Lagerkrans@socialstyrelsen.se</t>
  </si>
  <si>
    <t>Faktaruta - ögonblicksdata och årsdata</t>
  </si>
  <si>
    <r>
      <rPr>
        <b/>
        <sz val="10"/>
        <rFont val="Century Gothic"/>
        <family val="2"/>
        <scheme val="minor"/>
      </rPr>
      <t>Faktaruta - hjälpmedelscentraler</t>
    </r>
    <r>
      <rPr>
        <sz val="9"/>
        <rFont val="Century Gothic"/>
        <family val="2"/>
        <scheme val="minor"/>
      </rPr>
      <t xml:space="preserve">
Hjälpmedelscentralernas statistik avser kommuner och regioner sammanslagna och redovisas enbart per region i figurer och tabeller.
Data har aggregerats från individuella rapporterande enheter till regioner.</t>
    </r>
  </si>
  <si>
    <t>Förskrivna hjälpmedel</t>
  </si>
  <si>
    <t xml:space="preserve">Mängdstatistik om personligt förskrivna hjälpmedel har samlats in från hjälpmedelscentraler, syn- och hörcentraler samt ortopedtekniska avdelningar. Hjälpmedel indelas enligt ISO-klassificering. Den är en internationell standard för klassificering och terminologi för hjälpmedel, ISO 9999, ”Assistive products for persons with disability – Classification and terminology”. På svenska heter den ”Klassifikation av medicintekniska produkter för personer med funktionsnedsättningar”, ISO 9999. ISO-klassificeringen består av tre nivåer. </t>
  </si>
  <si>
    <t>Exempel på ISO-klassificering för föflyttning:</t>
  </si>
  <si>
    <t>Grupp               1222 Manuella rullstolar</t>
  </si>
  <si>
    <t>Källa: SS-EN ISO 9999:2011, SIS; Swedish standards institute</t>
  </si>
  <si>
    <r>
      <t xml:space="preserve">För mer information se </t>
    </r>
    <r>
      <rPr>
        <b/>
        <i/>
        <sz val="9"/>
        <rFont val="Arial"/>
        <family val="2"/>
      </rPr>
      <t>Uppdrag statistik på hjälpmedelsområdet - slutrapport</t>
    </r>
  </si>
  <si>
    <t>Huvudgrupp     12 Hjälpmedel vid förflyttning</t>
  </si>
  <si>
    <t>Undergrupp      122203 Manuella tvåhjulsdrivna rullstolar</t>
  </si>
  <si>
    <t>Tabell 1a</t>
  </si>
  <si>
    <t>Tabell 1b</t>
  </si>
  <si>
    <t>Tabell 1a. Helårsdata, bortfallsestimering: andel av förväntade värden* som rapporterats från regionerna.</t>
  </si>
  <si>
    <t>Tabell 1b. Ögonblicksdata, bortfallsestimering: andel av förväntade värden* som rapporterats från regionerna.</t>
  </si>
  <si>
    <t>Ortopedcentraler</t>
  </si>
  <si>
    <t>Tabell 2. Helårsdata, antal förskrivna hjälpmedel per hjälpmedelscentral, typ och helår. Riket, 2020-2021.</t>
  </si>
  <si>
    <t>Tabell 5. Helårsdata, inrapporterade data, antal förskrivna hjälpmedel per helår. 2020-2021.</t>
  </si>
  <si>
    <t>Tabell 7. Rapporterande organisationer och enheter</t>
  </si>
  <si>
    <t>Manuella vårdarmanövrerade. rullstolar</t>
  </si>
  <si>
    <t>FR ÖB</t>
  </si>
  <si>
    <t>FR ÖR</t>
  </si>
  <si>
    <t>rapporterande enheter 2022</t>
  </si>
  <si>
    <t>Förväntad rapportering ögonblicksbild (antal obs./rader)</t>
  </si>
  <si>
    <t>Förväntad rapportering helåret 2021 (antal obs./rader)</t>
  </si>
  <si>
    <t>Faktiskt rapportering helåret 2021 (antal obs./rader)</t>
  </si>
  <si>
    <t>Faktisk rapportering ögonblicksbild (antal obs./rader)</t>
  </si>
  <si>
    <t>Riket</t>
  </si>
  <si>
    <t>Summa av exp_total</t>
  </si>
  <si>
    <t>Summa av per_kap</t>
  </si>
  <si>
    <t>Summa av median_per_kap_alla_reg</t>
  </si>
  <si>
    <t>Statistik om hjälpmedel 2021</t>
  </si>
  <si>
    <t>Elisabeth Lagerkrans (frågor om sakområdet)</t>
  </si>
  <si>
    <r>
      <rPr>
        <b/>
        <sz val="9"/>
        <rFont val="Century Gothic"/>
        <family val="2"/>
        <scheme val="minor"/>
      </rPr>
      <t>Ögonblicksdata:</t>
    </r>
    <r>
      <rPr>
        <sz val="9"/>
        <rFont val="Century Gothic"/>
        <family val="2"/>
        <scheme val="minor"/>
      </rPr>
      <t xml:space="preserve">
Antal personer som har förskrivet hjälpmedel vid en viss angiven tidpunkt. Data avser en dag i februari.
</t>
    </r>
    <r>
      <rPr>
        <b/>
        <sz val="9"/>
        <rFont val="Century Gothic"/>
        <family val="2"/>
        <scheme val="minor"/>
      </rPr>
      <t>Årsdata:</t>
    </r>
    <r>
      <rPr>
        <sz val="9"/>
        <rFont val="Century Gothic"/>
        <family val="2"/>
        <scheme val="minor"/>
      </rPr>
      <t xml:space="preserve">
Antal förskrivningar under föregående år.</t>
    </r>
  </si>
  <si>
    <t>Data</t>
  </si>
  <si>
    <t>Regionkod</t>
  </si>
  <si>
    <t>Isokod</t>
  </si>
  <si>
    <t>Antal per åldersgrupp: alla åldrar</t>
  </si>
  <si>
    <t>Data har aggregerats från individuella rapporterande enheter till regioner. (Se tabell 7.)</t>
  </si>
  <si>
    <t>Hjälpmedel för stimulering av sinnen och känslighet (tyngdtäcken)</t>
  </si>
  <si>
    <t>Manuella tvåhjulsdrivna rullstolar</t>
  </si>
  <si>
    <t>Manuella vårdarmanövrerade rullstolar</t>
  </si>
  <si>
    <t>Eldrivna rullstolar med manuell direktstyrning</t>
  </si>
  <si>
    <t>Eldrivna rullstolar med elektronisk styrning</t>
  </si>
  <si>
    <t>Mobila lyftar för överflyttning av en sittande person med hjälp av slingsäten</t>
  </si>
  <si>
    <t>Mobila lyftar för överflyttning av en stående person</t>
  </si>
  <si>
    <t>Stationära lyftar monterade på väggar, golv eller i tak</t>
  </si>
  <si>
    <t>Sängar och lösa sängbottnar, elektiskt reglerbara</t>
  </si>
  <si>
    <t>Separata ställbara rygg- och benstöd för sängar</t>
  </si>
  <si>
    <t>Röstförstärkare för personligt bruk</t>
  </si>
  <si>
    <t>Programvara för närkommunikation</t>
  </si>
  <si>
    <t>Utrustning för att spela in och återge ljud</t>
  </si>
  <si>
    <t>finns ännu inte</t>
  </si>
  <si>
    <t>Uppgifterna i mängdstatistiken om hjälpmedelsverksamhet samlas in årligen via Socialstyrelsens inrapporteringsportal Filip (https://filip.socialstyrelsen.se/) dit regioner/kommuner har inloggningsuppgifter.
Mängdstatistiken omfattar förskrivna hjälpmedel från samtliga hjälpmedelsverksamheter. dvs. hjäpmedelscentraler, syn- och hörselcentral samt ortopedtekniska avdelningar.
Statistiken avser förskrivna hjälpmedel av legitimerad hälso- och sjukvårdspersonal inom dessa verksamhetsområden.
 Uppgifterna som samlas in avser dels:
-Antal personer med hjälpmedelsförskrivningar en viss dag februari (hjälpmedel som förskrivits historiskt och inte har lämnats tillbaka) dvs. "Ögonblicksdata", en s.k. nulägesbeskrivning eller ett tvärsnitt.
- Hjälpmedelsförskrivningar som gjordes under föregående år.
När de regionala hjälpmedelsenheterna laddar upp sina filer får de en återkoppling på de inlämnade uppgifternas kvalitet.</t>
  </si>
  <si>
    <t>Ett visst svarsbortfall finns. Detta sammanfattas på flik "Tabell 1a och b"</t>
  </si>
  <si>
    <t>Män</t>
  </si>
  <si>
    <t>Kvinnor</t>
  </si>
  <si>
    <t>Kön</t>
  </si>
  <si>
    <t>Båda</t>
  </si>
  <si>
    <t>Tomma celler är sådana var data saknas (inte rapporterat ifrån regionen)</t>
  </si>
  <si>
    <t>Tabell 6. Ögonblicksdata, inrapporterade data över netto hjälpmedel i cirkulation, uppmätt under en dag i februari månad år 2022.</t>
  </si>
  <si>
    <t>Hjälpmedelscentral</t>
  </si>
  <si>
    <t>Syncentral</t>
  </si>
  <si>
    <t>Typ av hjälpmedels-verksamhet</t>
  </si>
  <si>
    <t>Hörselcentral</t>
  </si>
  <si>
    <t>Ortopedcentral</t>
  </si>
  <si>
    <t>2022-12-8243</t>
  </si>
  <si>
    <t>Tabell 3. Helårsdata, antal förskrivna hjälpmedel under helåret 2021.</t>
  </si>
  <si>
    <t>..</t>
  </si>
  <si>
    <t>Tabell 4. Ögonblicksdata, netto hjälpmedel i cirkulation, som uppmätt under en dag i februari månad år 2022.</t>
  </si>
  <si>
    <t>Not: Korrigeringar har gjorts för region Stockholm 2020 avseende rollatorer och manuella rullstolar.</t>
  </si>
  <si>
    <t>https://www.socialstyrelsen.se/statistik-och-data/statistik/alla-statistikamnen/hjalpmedel/</t>
  </si>
  <si>
    <t xml:space="preserve">Korrigerad 2023-03-16: Korrigeringar har gjorts avseende helårsuppgifter i region Stockhom. Felet innebar att data för helåret 2020 (dvs föregående års insamling) inte redovisades korrekt.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</si>
</sst>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0_ ;\-#,##0.00\ "/>
    <numFmt numFmtId="165" formatCode="#,##0_ ;\-#,##0\ "/>
    <numFmt numFmtId="166" formatCode="#,##0.0000"/>
  </numFmts>
  <fonts count="47">
    <font>
      <sz val="8"/>
      <color theme="1"/>
      <name val="Century Gothic"/>
      <family val="2"/>
      <scheme val="minor"/>
    </font>
    <font>
      <sz val="11"/>
      <color theme="1"/>
      <name val="Century Gothic"/>
      <family val="2"/>
      <scheme val="minor"/>
    </font>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b/>
      <sz val="10"/>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8"/>
      <name val="Century Gothic"/>
      <family val="2"/>
      <scheme val="major"/>
    </font>
    <font>
      <sz val="10"/>
      <color theme="1"/>
      <name val="Century Gothic"/>
      <family val="2"/>
      <scheme val="major"/>
    </font>
    <font>
      <sz val="7"/>
      <color theme="1"/>
      <name val="Century Gothic"/>
      <family val="2"/>
      <scheme val="minor"/>
    </font>
    <font>
      <i/>
      <sz val="7"/>
      <color theme="1"/>
      <name val="Century Gothic"/>
      <family val="2"/>
      <scheme val="minor"/>
    </font>
    <font>
      <b/>
      <i/>
      <sz val="7"/>
      <color theme="1"/>
      <name val="Century Gothic"/>
      <family val="2"/>
      <scheme val="minor"/>
    </font>
    <font>
      <b/>
      <sz val="18"/>
      <color theme="3"/>
      <name val="Century Gothic"/>
      <family val="2"/>
      <scheme val="major"/>
    </font>
    <font>
      <b/>
      <sz val="10"/>
      <color rgb="FF000000"/>
      <name val="Century Gothic"/>
      <family val="2"/>
    </font>
    <font>
      <sz val="8"/>
      <color rgb="FF000000"/>
      <name val="Century Gothic"/>
      <family val="2"/>
      <scheme val="major"/>
    </font>
    <font>
      <u/>
      <sz val="8"/>
      <color theme="10"/>
      <name val="Century Gothic"/>
      <family val="2"/>
      <scheme val="minor"/>
    </font>
    <font>
      <sz val="9"/>
      <name val="Century Gothic"/>
      <family val="2"/>
      <scheme val="minor"/>
    </font>
    <font>
      <b/>
      <sz val="9"/>
      <name val="Century Gothic"/>
      <family val="2"/>
      <scheme val="minor"/>
    </font>
    <font>
      <b/>
      <i/>
      <sz val="9"/>
      <name val="Arial"/>
      <family val="2"/>
    </font>
  </fonts>
  <fills count="22">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rgb="FF857363"/>
      </bottom>
      <diagonal/>
    </border>
    <border>
      <left/>
      <right/>
      <top/>
      <bottom style="thin">
        <color theme="8"/>
      </bottom>
      <diagonal/>
    </border>
    <border>
      <left/>
      <right style="thin">
        <color theme="0"/>
      </right>
      <top style="thin">
        <color theme="0"/>
      </top>
      <bottom style="medium">
        <color theme="8"/>
      </bottom>
      <diagonal/>
    </border>
    <border>
      <left/>
      <right/>
      <top style="medium">
        <color theme="8"/>
      </top>
      <bottom style="thin">
        <color theme="8"/>
      </bottom>
      <diagonal/>
    </border>
    <border>
      <left/>
      <right/>
      <top/>
      <bottom style="thin">
        <color indexed="64"/>
      </bottom>
      <diagonal/>
    </border>
    <border>
      <left/>
      <right/>
      <top/>
      <bottom style="thin">
        <color theme="4" tint="0.39997558519241921"/>
      </bottom>
      <diagonal/>
    </border>
    <border>
      <left/>
      <right/>
      <top style="medium">
        <color theme="8"/>
      </top>
      <bottom/>
      <diagonal/>
    </border>
    <border>
      <left style="thin">
        <color theme="0"/>
      </left>
      <right style="thin">
        <color theme="0"/>
      </right>
      <top/>
      <bottom style="medium">
        <color theme="8"/>
      </bottom>
      <diagonal/>
    </border>
    <border>
      <left/>
      <right/>
      <top/>
      <bottom style="medium">
        <color theme="8"/>
      </bottom>
      <diagonal/>
    </border>
    <border>
      <left style="thin">
        <color theme="0"/>
      </left>
      <right style="thin">
        <color theme="0"/>
      </right>
      <top style="thin">
        <color theme="0"/>
      </top>
      <bottom style="thin">
        <color theme="0"/>
      </bottom>
      <diagonal/>
    </border>
  </borders>
  <cellStyleXfs count="51">
    <xf numFmtId="0" fontId="0" fillId="0" borderId="0"/>
    <xf numFmtId="0" fontId="13" fillId="0" borderId="0" applyNumberFormat="0" applyFill="0" applyBorder="0" applyAlignment="0" applyProtection="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12" fillId="0" borderId="0"/>
    <xf numFmtId="41" fontId="5" fillId="0" borderId="0" applyFont="0" applyFill="0" applyBorder="0" applyAlignment="0" applyProtection="0"/>
    <xf numFmtId="42" fontId="5" fillId="0" borderId="0" applyFont="0" applyFill="0" applyBorder="0" applyAlignment="0" applyProtection="0"/>
    <xf numFmtId="9" fontId="12" fillId="0" borderId="0" applyFont="0" applyFill="0" applyBorder="0" applyAlignment="0" applyProtection="0"/>
    <xf numFmtId="0" fontId="30" fillId="0" borderId="5">
      <alignment horizontal="center" vertical="center"/>
    </xf>
    <xf numFmtId="0" fontId="5" fillId="0" borderId="0"/>
    <xf numFmtId="0" fontId="40" fillId="0" borderId="0" applyNumberFormat="0" applyFill="0" applyBorder="0" applyAlignment="0" applyProtection="0"/>
    <xf numFmtId="164" fontId="29" fillId="0" borderId="0" applyFont="0" applyFill="0" applyBorder="0" applyAlignment="0" applyProtection="0"/>
    <xf numFmtId="165" fontId="29" fillId="0" borderId="0" applyFont="0" applyFill="0" applyBorder="0" applyAlignment="0" applyProtection="0"/>
    <xf numFmtId="0" fontId="21" fillId="0" borderId="0" applyNumberFormat="0" applyFill="0" applyBorder="0" applyAlignment="0" applyProtection="0"/>
    <xf numFmtId="0" fontId="29" fillId="0" borderId="0" applyNumberFormat="0" applyFill="0" applyBorder="0" applyAlignment="0" applyProtection="0"/>
    <xf numFmtId="3" fontId="30" fillId="0" borderId="0" applyFill="0" applyBorder="0" applyProtection="0">
      <alignment vertical="center"/>
    </xf>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7" fillId="0" borderId="0" applyNumberFormat="0" applyFill="0" applyBorder="0" applyAlignment="0" applyProtection="0"/>
    <xf numFmtId="3" fontId="29" fillId="0" borderId="10" applyNumberFormat="0" applyFont="0" applyFill="0" applyAlignment="0" applyProtection="0">
      <alignment horizontal="right"/>
    </xf>
    <xf numFmtId="0" fontId="30" fillId="2" borderId="0" applyNumberFormat="0" applyFill="0" applyBorder="0" applyProtection="0">
      <alignment vertical="center"/>
    </xf>
    <xf numFmtId="0" fontId="30" fillId="0" borderId="9" applyNumberFormat="0" applyFill="0" applyProtection="0">
      <alignment vertical="center"/>
    </xf>
    <xf numFmtId="0" fontId="30" fillId="2" borderId="4" applyNumberFormat="0" applyProtection="0">
      <alignment vertical="center"/>
    </xf>
    <xf numFmtId="0" fontId="31"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3" fontId="29" fillId="0" borderId="0" applyFill="0" applyBorder="0" applyAlignment="0" applyProtection="0">
      <alignment horizontal="right"/>
    </xf>
    <xf numFmtId="0" fontId="1" fillId="0" borderId="0"/>
  </cellStyleXfs>
  <cellXfs count="115">
    <xf numFmtId="0" fontId="0" fillId="0" borderId="0" xfId="0"/>
    <xf numFmtId="0" fontId="14" fillId="0" borderId="0" xfId="0" applyFont="1"/>
    <xf numFmtId="0" fontId="15" fillId="0" borderId="0" xfId="0" applyFont="1"/>
    <xf numFmtId="0" fontId="3" fillId="0" borderId="0" xfId="0" applyFont="1"/>
    <xf numFmtId="0" fontId="16" fillId="0" borderId="0" xfId="0" applyFont="1" applyAlignment="1">
      <alignment vertical="center"/>
    </xf>
    <xf numFmtId="0" fontId="17" fillId="0" borderId="0" xfId="0" applyFont="1"/>
    <xf numFmtId="0" fontId="18" fillId="0" borderId="0" xfId="0" applyFont="1"/>
    <xf numFmtId="0" fontId="6" fillId="0" borderId="0" xfId="0" applyFont="1"/>
    <xf numFmtId="0" fontId="7" fillId="0" borderId="0" xfId="0" applyFont="1"/>
    <xf numFmtId="0" fontId="8" fillId="0" borderId="0" xfId="0" applyFont="1"/>
    <xf numFmtId="0" fontId="19" fillId="0" borderId="0" xfId="0" applyFont="1"/>
    <xf numFmtId="0" fontId="9" fillId="0" borderId="0" xfId="0" applyFont="1"/>
    <xf numFmtId="0" fontId="3" fillId="0" borderId="0" xfId="0" applyFont="1" applyAlignment="1"/>
    <xf numFmtId="0" fontId="10" fillId="0" borderId="0" xfId="0" applyFont="1" applyAlignment="1"/>
    <xf numFmtId="0" fontId="20" fillId="0" borderId="0" xfId="0" applyFont="1"/>
    <xf numFmtId="0" fontId="21" fillId="0" borderId="0" xfId="0" applyFont="1"/>
    <xf numFmtId="0" fontId="22" fillId="0" borderId="0" xfId="0" applyFont="1"/>
    <xf numFmtId="0" fontId="23" fillId="0" borderId="0" xfId="0" applyFont="1" applyFill="1"/>
    <xf numFmtId="0" fontId="24" fillId="0" borderId="0" xfId="1" applyFont="1"/>
    <xf numFmtId="0" fontId="10" fillId="0" borderId="0" xfId="0" applyFont="1"/>
    <xf numFmtId="0" fontId="26" fillId="0" borderId="0" xfId="0" applyFont="1"/>
    <xf numFmtId="0" fontId="11" fillId="0" borderId="0" xfId="0" applyFont="1"/>
    <xf numFmtId="0" fontId="27" fillId="0" borderId="0" xfId="0" applyFont="1"/>
    <xf numFmtId="0" fontId="30" fillId="2" borderId="4" xfId="0" applyFont="1" applyFill="1" applyBorder="1" applyAlignment="1">
      <alignment horizontal="right"/>
    </xf>
    <xf numFmtId="0" fontId="31" fillId="0" borderId="0" xfId="0" applyFont="1"/>
    <xf numFmtId="0" fontId="32" fillId="0" borderId="0" xfId="0" applyFont="1"/>
    <xf numFmtId="0" fontId="14" fillId="0" borderId="0" xfId="0" applyFont="1" applyFill="1"/>
    <xf numFmtId="0" fontId="27" fillId="0" borderId="0" xfId="0" applyFont="1" applyFill="1"/>
    <xf numFmtId="0" fontId="22" fillId="0" borderId="0" xfId="0" applyFont="1" applyFill="1"/>
    <xf numFmtId="0" fontId="33" fillId="0" borderId="0" xfId="0" applyFont="1" applyFill="1"/>
    <xf numFmtId="0" fontId="27" fillId="0" borderId="0" xfId="0" applyFont="1" applyAlignment="1"/>
    <xf numFmtId="0" fontId="21" fillId="0" borderId="0" xfId="0" applyFont="1" applyFill="1"/>
    <xf numFmtId="0" fontId="35" fillId="0" borderId="0" xfId="0" applyFont="1"/>
    <xf numFmtId="0" fontId="36" fillId="0" borderId="0" xfId="0" applyFont="1"/>
    <xf numFmtId="0" fontId="24" fillId="0" borderId="0" xfId="1" applyFont="1" applyFill="1"/>
    <xf numFmtId="0" fontId="0" fillId="0" borderId="0" xfId="0" applyAlignment="1">
      <alignment horizontal="left"/>
    </xf>
    <xf numFmtId="0" fontId="0" fillId="0" borderId="0" xfId="0" applyNumberFormat="1"/>
    <xf numFmtId="0" fontId="0" fillId="0" borderId="0" xfId="0" applyAlignment="1">
      <alignment horizontal="left" indent="1"/>
    </xf>
    <xf numFmtId="9" fontId="0" fillId="0" borderId="0" xfId="14" applyFont="1"/>
    <xf numFmtId="0" fontId="29" fillId="0" borderId="0" xfId="0" applyFont="1" applyFill="1" applyBorder="1"/>
    <xf numFmtId="9" fontId="29" fillId="0" borderId="0" xfId="14" applyFont="1" applyFill="1" applyBorder="1"/>
    <xf numFmtId="0" fontId="34" fillId="0" borderId="0" xfId="0" applyFont="1" applyFill="1" applyAlignment="1">
      <alignment horizontal="left"/>
    </xf>
    <xf numFmtId="0" fontId="0" fillId="0" borderId="0" xfId="0" applyAlignment="1"/>
    <xf numFmtId="0" fontId="0" fillId="0" borderId="0" xfId="0" pivotButton="1"/>
    <xf numFmtId="3" fontId="8" fillId="0" borderId="0" xfId="16" applyNumberFormat="1" applyFont="1" applyFill="1" applyBorder="1" applyAlignment="1">
      <alignment horizontal="right"/>
    </xf>
    <xf numFmtId="0" fontId="42" fillId="0" borderId="0" xfId="0" applyFont="1" applyAlignment="1"/>
    <xf numFmtId="0" fontId="28" fillId="2" borderId="7" xfId="15" applyFont="1" applyFill="1" applyBorder="1" applyAlignment="1">
      <alignment horizontal="center" wrapText="1"/>
    </xf>
    <xf numFmtId="0" fontId="28" fillId="2" borderId="2" xfId="15" applyFont="1" applyFill="1" applyBorder="1" applyAlignment="1">
      <alignment horizontal="center" wrapText="1"/>
    </xf>
    <xf numFmtId="0" fontId="16" fillId="0" borderId="0" xfId="15" applyFont="1" applyFill="1" applyBorder="1" applyAlignment="1">
      <alignment horizontal="left" wrapText="1"/>
    </xf>
    <xf numFmtId="0" fontId="16" fillId="0" borderId="9" xfId="15" applyFont="1" applyFill="1" applyBorder="1" applyAlignment="1">
      <alignment horizontal="left" wrapText="1"/>
    </xf>
    <xf numFmtId="3" fontId="8" fillId="0" borderId="9" xfId="16" applyNumberFormat="1" applyFont="1" applyFill="1" applyBorder="1" applyAlignment="1">
      <alignment horizontal="right"/>
    </xf>
    <xf numFmtId="0" fontId="16" fillId="0" borderId="0" xfId="15" applyFont="1" applyFill="1" applyBorder="1" applyAlignment="1">
      <alignment horizontal="left"/>
    </xf>
    <xf numFmtId="0" fontId="41" fillId="0" borderId="0" xfId="17" applyFont="1" applyFill="1" applyBorder="1" applyAlignment="1"/>
    <xf numFmtId="0" fontId="42" fillId="0" borderId="0" xfId="0" applyFont="1" applyAlignment="1">
      <alignment horizontal="left" vertical="top"/>
    </xf>
    <xf numFmtId="0" fontId="42" fillId="0" borderId="0" xfId="0" applyFont="1" applyAlignment="1">
      <alignment horizontal="left" vertical="top" wrapText="1"/>
    </xf>
    <xf numFmtId="0" fontId="4" fillId="0" borderId="0" xfId="2"/>
    <xf numFmtId="0" fontId="4" fillId="0" borderId="0" xfId="2" quotePrefix="1"/>
    <xf numFmtId="9" fontId="0" fillId="0" borderId="0" xfId="14" applyFont="1" applyAlignment="1"/>
    <xf numFmtId="0" fontId="28" fillId="2" borderId="0" xfId="15" applyFont="1" applyFill="1" applyBorder="1" applyAlignment="1">
      <alignment horizontal="center" wrapText="1"/>
    </xf>
    <xf numFmtId="0" fontId="30" fillId="3" borderId="3" xfId="0" applyFont="1" applyFill="1" applyBorder="1"/>
    <xf numFmtId="9" fontId="30" fillId="3" borderId="8" xfId="14" applyFont="1" applyFill="1" applyBorder="1"/>
    <xf numFmtId="0" fontId="30" fillId="2" borderId="4" xfId="0" applyFont="1" applyFill="1" applyBorder="1" applyAlignment="1">
      <alignment horizontal="left"/>
    </xf>
    <xf numFmtId="0" fontId="30" fillId="0" borderId="6" xfId="0" applyFont="1" applyBorder="1" applyAlignment="1">
      <alignment horizontal="left"/>
    </xf>
    <xf numFmtId="0" fontId="29" fillId="0" borderId="0" xfId="0" applyFont="1" applyAlignment="1">
      <alignment horizontal="left" indent="1"/>
    </xf>
    <xf numFmtId="3" fontId="30" fillId="0" borderId="6" xfId="0" applyNumberFormat="1" applyFont="1" applyBorder="1"/>
    <xf numFmtId="3" fontId="29" fillId="0" borderId="0" xfId="0" applyNumberFormat="1" applyFont="1"/>
    <xf numFmtId="0" fontId="28" fillId="3" borderId="1" xfId="0" applyFont="1" applyFill="1" applyBorder="1" applyAlignment="1">
      <alignment horizontal="left" vertical="center" wrapText="1"/>
    </xf>
    <xf numFmtId="3" fontId="28" fillId="3" borderId="1" xfId="0" applyNumberFormat="1" applyFont="1" applyFill="1" applyBorder="1" applyAlignment="1">
      <alignment vertical="center" wrapText="1"/>
    </xf>
    <xf numFmtId="0" fontId="30" fillId="2" borderId="4" xfId="0" applyFont="1" applyFill="1" applyBorder="1" applyAlignment="1">
      <alignment horizontal="right" textRotation="90" wrapText="1"/>
    </xf>
    <xf numFmtId="0" fontId="30" fillId="2" borderId="4" xfId="0" applyFont="1" applyFill="1" applyBorder="1" applyAlignment="1">
      <alignment horizontal="left" wrapText="1"/>
    </xf>
    <xf numFmtId="0" fontId="0" fillId="0" borderId="0" xfId="0" applyAlignment="1">
      <alignment wrapText="1"/>
    </xf>
    <xf numFmtId="3" fontId="30" fillId="0" borderId="6" xfId="0" applyNumberFormat="1" applyFont="1" applyBorder="1" applyAlignment="1">
      <alignment wrapText="1"/>
    </xf>
    <xf numFmtId="3" fontId="29" fillId="0" borderId="0" xfId="0" applyNumberFormat="1" applyFont="1" applyAlignment="1">
      <alignment wrapText="1"/>
    </xf>
    <xf numFmtId="3" fontId="29" fillId="0" borderId="0" xfId="0" applyNumberFormat="1" applyFont="1" applyAlignment="1"/>
    <xf numFmtId="0" fontId="25" fillId="2" borderId="0" xfId="0" applyFont="1" applyFill="1"/>
    <xf numFmtId="0" fontId="44" fillId="2" borderId="0" xfId="0" applyFont="1" applyFill="1" applyAlignment="1">
      <alignment wrapText="1"/>
    </xf>
    <xf numFmtId="0" fontId="9" fillId="0" borderId="0" xfId="0" applyFont="1" applyFill="1" applyAlignment="1">
      <alignment horizontal="left" vertical="top" wrapText="1"/>
    </xf>
    <xf numFmtId="0" fontId="44" fillId="2" borderId="0" xfId="0" applyFont="1" applyFill="1" applyAlignment="1">
      <alignment horizontal="left" vertical="top" wrapText="1"/>
    </xf>
    <xf numFmtId="0" fontId="8" fillId="0" borderId="0" xfId="0" applyFont="1" applyFill="1" applyAlignment="1">
      <alignment horizontal="left" vertical="top" wrapText="1"/>
    </xf>
    <xf numFmtId="0" fontId="28" fillId="0" borderId="0" xfId="0" applyFont="1" applyFill="1"/>
    <xf numFmtId="0" fontId="16" fillId="0" borderId="0" xfId="0" applyFont="1" applyAlignment="1">
      <alignment horizontal="left" vertical="center" readingOrder="1"/>
    </xf>
    <xf numFmtId="0" fontId="17" fillId="0" borderId="0" xfId="0" applyFont="1" applyAlignment="1">
      <alignment wrapText="1"/>
    </xf>
    <xf numFmtId="0" fontId="9" fillId="0" borderId="0" xfId="0" applyNumberFormat="1" applyFont="1" applyFill="1" applyAlignment="1">
      <alignment vertical="top" wrapText="1"/>
    </xf>
    <xf numFmtId="0" fontId="30" fillId="2" borderId="0" xfId="0" applyFont="1" applyFill="1" applyBorder="1" applyAlignment="1">
      <alignment horizontal="left"/>
    </xf>
    <xf numFmtId="4" fontId="0" fillId="0" borderId="0" xfId="0" applyNumberFormat="1"/>
    <xf numFmtId="4" fontId="29" fillId="0" borderId="0" xfId="0" applyNumberFormat="1" applyFont="1" applyAlignment="1">
      <alignment wrapText="1"/>
    </xf>
    <xf numFmtId="166" fontId="29" fillId="0" borderId="0" xfId="0" applyNumberFormat="1" applyFont="1" applyAlignment="1">
      <alignment wrapText="1"/>
    </xf>
    <xf numFmtId="0" fontId="30" fillId="2" borderId="7" xfId="0" applyFont="1" applyFill="1" applyBorder="1" applyAlignment="1">
      <alignment horizontal="left" wrapText="1"/>
    </xf>
    <xf numFmtId="3" fontId="0" fillId="0" borderId="0" xfId="0" applyNumberFormat="1" applyFont="1" applyAlignment="1">
      <alignment wrapText="1"/>
    </xf>
    <xf numFmtId="3" fontId="29" fillId="0" borderId="9" xfId="0" applyNumberFormat="1" applyFont="1" applyBorder="1" applyAlignment="1">
      <alignment wrapText="1"/>
    </xf>
    <xf numFmtId="3" fontId="29" fillId="0" borderId="9" xfId="0" applyNumberFormat="1" applyFont="1" applyBorder="1" applyAlignment="1"/>
    <xf numFmtId="0" fontId="30" fillId="2" borderId="7" xfId="0" applyFont="1" applyFill="1" applyBorder="1" applyAlignment="1">
      <alignment horizontal="left"/>
    </xf>
    <xf numFmtId="3" fontId="0" fillId="0" borderId="0" xfId="0" applyNumberFormat="1" applyFont="1" applyAlignment="1"/>
    <xf numFmtId="0" fontId="43" fillId="0" borderId="0" xfId="1" applyFont="1" applyFill="1"/>
    <xf numFmtId="0" fontId="8" fillId="0" borderId="0" xfId="0" applyNumberFormat="1" applyFont="1" applyFill="1" applyAlignment="1">
      <alignment vertical="top" wrapText="1"/>
    </xf>
    <xf numFmtId="3" fontId="0" fillId="0" borderId="6" xfId="0" applyNumberFormat="1" applyFont="1" applyBorder="1" applyAlignment="1">
      <alignment wrapText="1"/>
    </xf>
    <xf numFmtId="49" fontId="27" fillId="0" borderId="0" xfId="0" applyNumberFormat="1" applyFont="1" applyFill="1" applyAlignment="1">
      <alignment horizontal="left"/>
    </xf>
    <xf numFmtId="14" fontId="27" fillId="0" borderId="0" xfId="0" applyNumberFormat="1" applyFont="1" applyAlignment="1">
      <alignment horizontal="left"/>
    </xf>
    <xf numFmtId="3" fontId="29" fillId="0" borderId="0" xfId="0" applyNumberFormat="1" applyFont="1" applyBorder="1" applyAlignment="1">
      <alignment wrapText="1"/>
    </xf>
    <xf numFmtId="3" fontId="29" fillId="0" borderId="0" xfId="0" applyNumberFormat="1" applyFont="1" applyBorder="1" applyAlignment="1"/>
    <xf numFmtId="3" fontId="30" fillId="0" borderId="0" xfId="0" applyNumberFormat="1" applyFont="1" applyAlignment="1">
      <alignment wrapText="1"/>
    </xf>
    <xf numFmtId="3" fontId="30" fillId="0" borderId="0" xfId="0" applyNumberFormat="1" applyFont="1"/>
    <xf numFmtId="0" fontId="30" fillId="0" borderId="6" xfId="0" pivotButton="1" applyFont="1" applyBorder="1" applyAlignment="1">
      <alignment horizontal="left"/>
    </xf>
    <xf numFmtId="3" fontId="30" fillId="0" borderId="6" xfId="0" pivotButton="1" applyNumberFormat="1" applyFont="1" applyBorder="1"/>
    <xf numFmtId="0" fontId="30" fillId="2" borderId="4" xfId="0" applyFont="1" applyFill="1" applyBorder="1" applyAlignment="1">
      <alignment horizontal="center" textRotation="90" wrapText="1"/>
    </xf>
    <xf numFmtId="3" fontId="30" fillId="0" borderId="6" xfId="0" applyNumberFormat="1" applyFont="1" applyBorder="1" applyAlignment="1">
      <alignment horizontal="right" wrapText="1"/>
    </xf>
    <xf numFmtId="3" fontId="0" fillId="0" borderId="0" xfId="0" applyNumberFormat="1" applyFont="1" applyAlignment="1">
      <alignment horizontal="right" wrapText="1"/>
    </xf>
    <xf numFmtId="3" fontId="29" fillId="0" borderId="0" xfId="0" applyNumberFormat="1" applyFont="1" applyAlignment="1">
      <alignment horizontal="right" wrapText="1"/>
    </xf>
    <xf numFmtId="3" fontId="28" fillId="3" borderId="1" xfId="0" applyNumberFormat="1" applyFont="1" applyFill="1" applyBorder="1" applyAlignment="1">
      <alignment horizontal="right" vertical="center" wrapText="1"/>
    </xf>
    <xf numFmtId="0" fontId="37" fillId="0" borderId="0" xfId="0" applyFont="1" applyAlignment="1">
      <alignment horizontal="left" vertical="center" wrapText="1"/>
    </xf>
    <xf numFmtId="0" fontId="42" fillId="0" borderId="0" xfId="0" applyFont="1" applyAlignment="1">
      <alignment horizontal="left" vertical="top" wrapText="1"/>
    </xf>
    <xf numFmtId="0" fontId="28" fillId="2" borderId="7" xfId="15" applyFont="1" applyFill="1" applyBorder="1" applyAlignment="1">
      <alignment horizontal="center" vertical="center" wrapText="1"/>
    </xf>
    <xf numFmtId="0" fontId="28" fillId="2" borderId="2" xfId="15" applyFont="1" applyFill="1" applyBorder="1" applyAlignment="1">
      <alignment horizontal="center" vertical="center" wrapText="1"/>
    </xf>
    <xf numFmtId="0" fontId="28" fillId="2" borderId="4" xfId="15" applyFont="1" applyFill="1" applyBorder="1" applyAlignment="1">
      <alignment horizontal="center" vertical="center" wrapText="1"/>
    </xf>
    <xf numFmtId="0" fontId="4" fillId="0" borderId="0" xfId="2"/>
  </cellXfs>
  <cellStyles count="51">
    <cellStyle name="20 % - Dekorfärg1" xfId="23" builtinId="30" customBuiltin="1"/>
    <cellStyle name="20 % - Dekorfärg2" xfId="26" builtinId="34" customBuiltin="1"/>
    <cellStyle name="20 % - Dekorfärg3" xfId="29" builtinId="38" customBuiltin="1"/>
    <cellStyle name="20 % - Dekorfärg4" xfId="32" builtinId="42" customBuiltin="1"/>
    <cellStyle name="20 % - Dekorfärg5" xfId="35" builtinId="46" customBuiltin="1"/>
    <cellStyle name="20 % - Dekorfärg6" xfId="38" builtinId="50" customBuiltin="1"/>
    <cellStyle name="40 % - Dekorfärg1" xfId="24" builtinId="31" customBuiltin="1"/>
    <cellStyle name="40 % - Dekorfärg2" xfId="27" builtinId="35" customBuiltin="1"/>
    <cellStyle name="40 % - Dekorfärg3" xfId="30" builtinId="39" customBuiltin="1"/>
    <cellStyle name="40 % - Dekorfärg4" xfId="33" builtinId="43" customBuiltin="1"/>
    <cellStyle name="40 % - Dekorfärg5" xfId="36" builtinId="47" customBuiltin="1"/>
    <cellStyle name="40 % - Dekorfärg6" xfId="39" builtinId="51" customBuiltin="1"/>
    <cellStyle name="60 % - Dekorfärg1" xfId="25" builtinId="32" customBuiltin="1"/>
    <cellStyle name="60 % - Dekorfärg2" xfId="28" builtinId="36" customBuiltin="1"/>
    <cellStyle name="60 % - Dekorfärg3" xfId="31" builtinId="40" customBuiltin="1"/>
    <cellStyle name="60 % - Dekorfärg4" xfId="34" builtinId="44" customBuiltin="1"/>
    <cellStyle name="60 % - Dekorfärg5" xfId="37" builtinId="48" customBuiltin="1"/>
    <cellStyle name="60 % - Dekorfärg6" xfId="40" builtinId="52" customBuiltin="1"/>
    <cellStyle name="Diagramrubrik" xfId="15" xr:uid="{35FE6E5D-7EE9-4A21-8068-0E58C3025CC3}"/>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Normal 6" xfId="50" xr:uid="{7DF5CF0B-593C-443C-8D87-B0EEE33DA183}"/>
    <cellStyle name="Normal_Tabellmallar E" xfId="16" xr:uid="{9EE6E015-9F77-4F1E-B2B8-283E125F6A29}"/>
    <cellStyle name="Procent" xfId="14" builtinId="5"/>
    <cellStyle name="Rubrik" xfId="20" builtinId="15" customBuiltin="1"/>
    <cellStyle name="Rubrik 1" xfId="21" builtinId="16" customBuiltin="1"/>
    <cellStyle name="Rubrik 5" xfId="17" xr:uid="{EFE02AFF-8EF0-4630-BE9F-5633DB0E4AAB}"/>
    <cellStyle name="SoS Förklaringstext" xfId="41" xr:uid="{C0D22E68-F49D-4088-9843-76AAD729E80E}"/>
    <cellStyle name="SoS Kantlinjer Tabell" xfId="42" xr:uid="{E73E729D-6681-4EDD-82B2-B6367E6E40DC}"/>
    <cellStyle name="SoS Summarad" xfId="43" xr:uid="{865FEA05-D45B-4B29-8DC6-A0AF4947820D}"/>
    <cellStyle name="SoS Tabell Sistarad" xfId="44" xr:uid="{24AEC735-4B02-4E0B-B0C4-EC2A7D04A73C}"/>
    <cellStyle name="SoS Tabellhuvud" xfId="45" xr:uid="{AEF76D98-CD5B-4C06-9775-CF7779F56DF8}"/>
    <cellStyle name="SoS Tabellrubrik 1" xfId="46" xr:uid="{217E4F60-BB6A-4695-87AD-172FBD4BC85D}"/>
    <cellStyle name="SoS Tabellrubrik 2" xfId="47" xr:uid="{9125251D-AFF6-4069-A6FE-E40274CA2EFD}"/>
    <cellStyle name="SoS Tabelltext" xfId="48" xr:uid="{7D3B2972-53B1-4C9C-9A13-E75B43658CF8}"/>
    <cellStyle name="SoS Tal" xfId="49" xr:uid="{4D25C210-3BE3-4D76-9422-63ECB616EC29}"/>
    <cellStyle name="Summa" xfId="22" builtinId="25" customBuiltin="1"/>
    <cellStyle name="Tusental" xfId="18" builtinId="3" customBuiltin="1"/>
    <cellStyle name="Tusental (0)_Blad1" xfId="12" xr:uid="{00000000-0005-0000-0000-00000C000000}"/>
    <cellStyle name="Tusental [0]" xfId="19" builtinId="6" customBuiltin="1"/>
    <cellStyle name="Valuta (0)_Blad1" xfId="13" xr:uid="{00000000-0005-0000-0000-00000D000000}"/>
  </cellStyles>
  <dxfs count="50">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customXml" Target="../customXml/item1.xml"/><Relationship Id="rId3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[2022-12-8243-tabeller.xlsx]VG!Pivottabell6</c:name>
    <c:fmtId val="6"/>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s>
    <c:plotArea>
      <c:layout/>
      <c:barChart>
        <c:barDir val="col"/>
        <c:grouping val="clustered"/>
        <c:varyColors val="0"/>
        <c:ser>
          <c:idx val="0"/>
          <c:order val="0"/>
          <c:tx>
            <c:strRef>
              <c:f>VG!$B$3:$B$4</c:f>
              <c:strCache>
                <c:ptCount val="1"/>
                <c:pt idx="0">
                  <c:v>helåret 2020</c:v>
                </c:pt>
              </c:strCache>
            </c:strRef>
          </c:tx>
          <c:spPr>
            <a:solidFill>
              <a:schemeClr val="accent1"/>
            </a:solidFill>
            <a:ln>
              <a:noFill/>
            </a:ln>
            <a:effectLst/>
          </c:spPr>
          <c:invertIfNegative val="0"/>
          <c:cat>
            <c:multiLvlStrRef>
              <c:f>VG!$A$5:$A$33</c:f>
              <c:multiLvlStrCache>
                <c:ptCount val="24"/>
                <c:lvl>
                  <c:pt idx="0">
                    <c:v>Manuella vårdarm. rullstolar</c:v>
                  </c:pt>
                  <c:pt idx="1">
                    <c:v>Gåstativ</c:v>
                  </c:pt>
                  <c:pt idx="2">
                    <c:v>Gåbord</c:v>
                  </c:pt>
                  <c:pt idx="3">
                    <c:v>Rollatorer</c:v>
                  </c:pt>
                  <c:pt idx="4">
                    <c:v>Sängar o likn</c:v>
                  </c:pt>
                  <c:pt idx="5">
                    <c:v>Stöd för sängar</c:v>
                  </c:pt>
                  <c:pt idx="6">
                    <c:v>Kalendrar och tidtabeller</c:v>
                  </c:pt>
                  <c:pt idx="7">
                    <c:v>Ur och klockor</c:v>
                  </c:pt>
                  <c:pt idx="8">
                    <c:v>Manuella tvåhjulsdr. rullstolar</c:v>
                  </c:pt>
                  <c:pt idx="9">
                    <c:v>Mob. lyftar slingsäten</c:v>
                  </c:pt>
                  <c:pt idx="10">
                    <c:v>Tyngdtäcken</c:v>
                  </c:pt>
                  <c:pt idx="11">
                    <c:v>Samtalsapparater</c:v>
                  </c:pt>
                  <c:pt idx="12">
                    <c:v>Stationära lyftar</c:v>
                  </c:pt>
                  <c:pt idx="13">
                    <c:v>El-rullstolar, elektronisk styrning</c:v>
                  </c:pt>
                  <c:pt idx="14">
                    <c:v>Mob. lyftar stående</c:v>
                  </c:pt>
                  <c:pt idx="15">
                    <c:v>El-rullstolar, manuell styrning</c:v>
                  </c:pt>
                  <c:pt idx="16">
                    <c:v>Gåstolar</c:v>
                  </c:pt>
                  <c:pt idx="17">
                    <c:v>Röstförstärkare</c:v>
                  </c:pt>
                  <c:pt idx="18">
                    <c:v>Programv. närkommunikation</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VG!$B$5:$B$33</c:f>
              <c:numCache>
                <c:formatCode>General</c:formatCode>
                <c:ptCount val="24"/>
                <c:pt idx="0">
                  <c:v>7217</c:v>
                </c:pt>
                <c:pt idx="1">
                  <c:v>4125</c:v>
                </c:pt>
                <c:pt idx="2">
                  <c:v>3655</c:v>
                </c:pt>
                <c:pt idx="3">
                  <c:v>28895</c:v>
                </c:pt>
                <c:pt idx="4">
                  <c:v>2889</c:v>
                </c:pt>
                <c:pt idx="5">
                  <c:v>2389</c:v>
                </c:pt>
                <c:pt idx="6">
                  <c:v>2261</c:v>
                </c:pt>
                <c:pt idx="7">
                  <c:v>1909</c:v>
                </c:pt>
                <c:pt idx="8">
                  <c:v>13195</c:v>
                </c:pt>
                <c:pt idx="9">
                  <c:v>1356</c:v>
                </c:pt>
                <c:pt idx="10">
                  <c:v>2483</c:v>
                </c:pt>
                <c:pt idx="11">
                  <c:v>441</c:v>
                </c:pt>
                <c:pt idx="12">
                  <c:v>453</c:v>
                </c:pt>
                <c:pt idx="13">
                  <c:v>278</c:v>
                </c:pt>
                <c:pt idx="14">
                  <c:v>367</c:v>
                </c:pt>
                <c:pt idx="15">
                  <c:v>313</c:v>
                </c:pt>
                <c:pt idx="16">
                  <c:v>235</c:v>
                </c:pt>
                <c:pt idx="17">
                  <c:v>88</c:v>
                </c:pt>
                <c:pt idx="18">
                  <c:v>129</c:v>
                </c:pt>
                <c:pt idx="19">
                  <c:v>14436</c:v>
                </c:pt>
                <c:pt idx="20">
                  <c:v>155</c:v>
                </c:pt>
                <c:pt idx="21">
                  <c:v>408</c:v>
                </c:pt>
                <c:pt idx="22">
                  <c:v>322</c:v>
                </c:pt>
                <c:pt idx="23">
                  <c:v>20</c:v>
                </c:pt>
              </c:numCache>
            </c:numRef>
          </c:val>
          <c:extLst>
            <c:ext xmlns:c16="http://schemas.microsoft.com/office/drawing/2014/chart" uri="{C3380CC4-5D6E-409C-BE32-E72D297353CC}">
              <c16:uniqueId val="{00000000-74CB-4F64-9DAC-4E86E42FD234}"/>
            </c:ext>
          </c:extLst>
        </c:ser>
        <c:ser>
          <c:idx val="1"/>
          <c:order val="1"/>
          <c:tx>
            <c:strRef>
              <c:f>VG!$C$3:$C$4</c:f>
              <c:strCache>
                <c:ptCount val="1"/>
                <c:pt idx="0">
                  <c:v>helåret 2021</c:v>
                </c:pt>
              </c:strCache>
            </c:strRef>
          </c:tx>
          <c:spPr>
            <a:solidFill>
              <a:schemeClr val="accent2"/>
            </a:solidFill>
            <a:ln>
              <a:noFill/>
            </a:ln>
            <a:effectLst/>
          </c:spPr>
          <c:invertIfNegative val="0"/>
          <c:cat>
            <c:multiLvlStrRef>
              <c:f>VG!$A$5:$A$33</c:f>
              <c:multiLvlStrCache>
                <c:ptCount val="24"/>
                <c:lvl>
                  <c:pt idx="0">
                    <c:v>Manuella vårdarm. rullstolar</c:v>
                  </c:pt>
                  <c:pt idx="1">
                    <c:v>Gåstativ</c:v>
                  </c:pt>
                  <c:pt idx="2">
                    <c:v>Gåbord</c:v>
                  </c:pt>
                  <c:pt idx="3">
                    <c:v>Rollatorer</c:v>
                  </c:pt>
                  <c:pt idx="4">
                    <c:v>Sängar o likn</c:v>
                  </c:pt>
                  <c:pt idx="5">
                    <c:v>Stöd för sängar</c:v>
                  </c:pt>
                  <c:pt idx="6">
                    <c:v>Kalendrar och tidtabeller</c:v>
                  </c:pt>
                  <c:pt idx="7">
                    <c:v>Ur och klockor</c:v>
                  </c:pt>
                  <c:pt idx="8">
                    <c:v>Manuella tvåhjulsdr. rullstolar</c:v>
                  </c:pt>
                  <c:pt idx="9">
                    <c:v>Mob. lyftar slingsäten</c:v>
                  </c:pt>
                  <c:pt idx="10">
                    <c:v>Tyngdtäcken</c:v>
                  </c:pt>
                  <c:pt idx="11">
                    <c:v>Samtalsapparater</c:v>
                  </c:pt>
                  <c:pt idx="12">
                    <c:v>Stationära lyftar</c:v>
                  </c:pt>
                  <c:pt idx="13">
                    <c:v>El-rullstolar, elektronisk styrning</c:v>
                  </c:pt>
                  <c:pt idx="14">
                    <c:v>Mob. lyftar stående</c:v>
                  </c:pt>
                  <c:pt idx="15">
                    <c:v>El-rullstolar, manuell styrning</c:v>
                  </c:pt>
                  <c:pt idx="16">
                    <c:v>Gåstolar</c:v>
                  </c:pt>
                  <c:pt idx="17">
                    <c:v>Röstförstärkare</c:v>
                  </c:pt>
                  <c:pt idx="18">
                    <c:v>Programv. närkommunikation</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VG!$C$5:$C$33</c:f>
              <c:numCache>
                <c:formatCode>General</c:formatCode>
                <c:ptCount val="24"/>
                <c:pt idx="0">
                  <c:v>8000</c:v>
                </c:pt>
                <c:pt idx="1">
                  <c:v>4506</c:v>
                </c:pt>
                <c:pt idx="2">
                  <c:v>3901</c:v>
                </c:pt>
                <c:pt idx="3">
                  <c:v>3177</c:v>
                </c:pt>
                <c:pt idx="4">
                  <c:v>3055</c:v>
                </c:pt>
                <c:pt idx="5">
                  <c:v>2445</c:v>
                </c:pt>
                <c:pt idx="6">
                  <c:v>2235</c:v>
                </c:pt>
                <c:pt idx="7">
                  <c:v>2177</c:v>
                </c:pt>
                <c:pt idx="8">
                  <c:v>1388</c:v>
                </c:pt>
                <c:pt idx="9">
                  <c:v>1358</c:v>
                </c:pt>
                <c:pt idx="10">
                  <c:v>556</c:v>
                </c:pt>
                <c:pt idx="11">
                  <c:v>497</c:v>
                </c:pt>
                <c:pt idx="12">
                  <c:v>430</c:v>
                </c:pt>
                <c:pt idx="13">
                  <c:v>324</c:v>
                </c:pt>
                <c:pt idx="14">
                  <c:v>323</c:v>
                </c:pt>
                <c:pt idx="15">
                  <c:v>302</c:v>
                </c:pt>
                <c:pt idx="16">
                  <c:v>258</c:v>
                </c:pt>
                <c:pt idx="17">
                  <c:v>91</c:v>
                </c:pt>
                <c:pt idx="18">
                  <c:v>69</c:v>
                </c:pt>
                <c:pt idx="19">
                  <c:v>14189</c:v>
                </c:pt>
                <c:pt idx="20">
                  <c:v>80</c:v>
                </c:pt>
                <c:pt idx="21">
                  <c:v>344</c:v>
                </c:pt>
                <c:pt idx="22">
                  <c:v>267</c:v>
                </c:pt>
                <c:pt idx="23">
                  <c:v>17</c:v>
                </c:pt>
              </c:numCache>
            </c:numRef>
          </c:val>
          <c:extLst>
            <c:ext xmlns:c16="http://schemas.microsoft.com/office/drawing/2014/chart" uri="{C3380CC4-5D6E-409C-BE32-E72D297353CC}">
              <c16:uniqueId val="{00000001-74CB-4F64-9DAC-4E86E42FD234}"/>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[2022-12-8243-tabeller.xlsx]Blad4!Pivottabell5</c:name>
    <c:fmtId val="5"/>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s>
    <c:plotArea>
      <c:layout/>
      <c:barChart>
        <c:barDir val="col"/>
        <c:grouping val="clustered"/>
        <c:varyColors val="0"/>
        <c:ser>
          <c:idx val="0"/>
          <c:order val="0"/>
          <c:tx>
            <c:strRef>
              <c:f>Blad4!$B$37</c:f>
              <c:strCache>
                <c:ptCount val="1"/>
                <c:pt idx="0">
                  <c:v>Summa av alla_aldrar</c:v>
                </c:pt>
              </c:strCache>
            </c:strRef>
          </c:tx>
          <c:spPr>
            <a:solidFill>
              <a:schemeClr val="accent1"/>
            </a:solidFill>
            <a:ln>
              <a:noFill/>
            </a:ln>
            <a:effectLst/>
          </c:spPr>
          <c:invertIfNegative val="0"/>
          <c:cat>
            <c:strRef>
              <c:f>Blad4!$A$38:$A$59</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Blad4!$B$38:$B$59</c:f>
              <c:numCache>
                <c:formatCode>General</c:formatCode>
                <c:ptCount val="21"/>
                <c:pt idx="0">
                  <c:v>11507</c:v>
                </c:pt>
                <c:pt idx="1">
                  <c:v>16717</c:v>
                </c:pt>
                <c:pt idx="2">
                  <c:v>3148</c:v>
                </c:pt>
                <c:pt idx="3">
                  <c:v>14105</c:v>
                </c:pt>
                <c:pt idx="4">
                  <c:v>19879</c:v>
                </c:pt>
                <c:pt idx="5">
                  <c:v>1655</c:v>
                </c:pt>
                <c:pt idx="6">
                  <c:v>23296</c:v>
                </c:pt>
                <c:pt idx="7">
                  <c:v>16147</c:v>
                </c:pt>
                <c:pt idx="8">
                  <c:v>11152</c:v>
                </c:pt>
                <c:pt idx="9">
                  <c:v>15433</c:v>
                </c:pt>
                <c:pt idx="10">
                  <c:v>73529</c:v>
                </c:pt>
                <c:pt idx="11">
                  <c:v>89386</c:v>
                </c:pt>
                <c:pt idx="12">
                  <c:v>23934</c:v>
                </c:pt>
                <c:pt idx="13">
                  <c:v>13039</c:v>
                </c:pt>
                <c:pt idx="14">
                  <c:v>19025</c:v>
                </c:pt>
                <c:pt idx="15">
                  <c:v>19886</c:v>
                </c:pt>
                <c:pt idx="16">
                  <c:v>17145</c:v>
                </c:pt>
                <c:pt idx="17">
                  <c:v>16637</c:v>
                </c:pt>
                <c:pt idx="18">
                  <c:v>14430</c:v>
                </c:pt>
                <c:pt idx="19">
                  <c:v>33433</c:v>
                </c:pt>
                <c:pt idx="20">
                  <c:v>50677</c:v>
                </c:pt>
              </c:numCache>
            </c:numRef>
          </c:val>
          <c:extLst>
            <c:ext xmlns:c16="http://schemas.microsoft.com/office/drawing/2014/chart" uri="{C3380CC4-5D6E-409C-BE32-E72D297353CC}">
              <c16:uniqueId val="{00000000-4504-4728-B2C9-82C2D26F3E2C}"/>
            </c:ext>
          </c:extLst>
        </c:ser>
        <c:ser>
          <c:idx val="1"/>
          <c:order val="1"/>
          <c:tx>
            <c:strRef>
              <c:f>Blad4!$C$37</c:f>
              <c:strCache>
                <c:ptCount val="1"/>
                <c:pt idx="0">
                  <c:v>Summa av exp_total</c:v>
                </c:pt>
              </c:strCache>
            </c:strRef>
          </c:tx>
          <c:spPr>
            <a:solidFill>
              <a:schemeClr val="accent2"/>
            </a:solidFill>
            <a:ln>
              <a:noFill/>
            </a:ln>
            <a:effectLst/>
          </c:spPr>
          <c:invertIfNegative val="0"/>
          <c:cat>
            <c:strRef>
              <c:f>Blad4!$A$38:$A$59</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Blad4!$C$38:$C$59</c:f>
              <c:numCache>
                <c:formatCode>General</c:formatCode>
                <c:ptCount val="21"/>
                <c:pt idx="0">
                  <c:v>9548</c:v>
                </c:pt>
                <c:pt idx="1">
                  <c:v>17325</c:v>
                </c:pt>
                <c:pt idx="2">
                  <c:v>3663</c:v>
                </c:pt>
                <c:pt idx="3">
                  <c:v>17285</c:v>
                </c:pt>
                <c:pt idx="4">
                  <c:v>20436</c:v>
                </c:pt>
                <c:pt idx="5">
                  <c:v>7931</c:v>
                </c:pt>
                <c:pt idx="6">
                  <c:v>22050</c:v>
                </c:pt>
                <c:pt idx="7">
                  <c:v>14847</c:v>
                </c:pt>
                <c:pt idx="8">
                  <c:v>12216</c:v>
                </c:pt>
                <c:pt idx="9">
                  <c:v>15002</c:v>
                </c:pt>
                <c:pt idx="10">
                  <c:v>84225</c:v>
                </c:pt>
                <c:pt idx="11">
                  <c:v>145061</c:v>
                </c:pt>
                <c:pt idx="12">
                  <c:v>18128</c:v>
                </c:pt>
                <c:pt idx="13">
                  <c:v>23724</c:v>
                </c:pt>
                <c:pt idx="14">
                  <c:v>17011</c:v>
                </c:pt>
                <c:pt idx="15">
                  <c:v>16493</c:v>
                </c:pt>
                <c:pt idx="16">
                  <c:v>14669</c:v>
                </c:pt>
                <c:pt idx="17">
                  <c:v>16758</c:v>
                </c:pt>
                <c:pt idx="18">
                  <c:v>18428</c:v>
                </c:pt>
                <c:pt idx="19">
                  <c:v>28215</c:v>
                </c:pt>
                <c:pt idx="20">
                  <c:v>104807</c:v>
                </c:pt>
              </c:numCache>
            </c:numRef>
          </c:val>
          <c:extLst>
            <c:ext xmlns:c16="http://schemas.microsoft.com/office/drawing/2014/chart" uri="{C3380CC4-5D6E-409C-BE32-E72D297353CC}">
              <c16:uniqueId val="{00000001-4504-4728-B2C9-82C2D26F3E2C}"/>
            </c:ext>
          </c:extLst>
        </c:ser>
        <c:dLbls>
          <c:showLegendKey val="0"/>
          <c:showVal val="0"/>
          <c:showCatName val="0"/>
          <c:showSerName val="0"/>
          <c:showPercent val="0"/>
          <c:showBubbleSize val="0"/>
        </c:dLbls>
        <c:gapWidth val="219"/>
        <c:overlap val="-27"/>
        <c:axId val="478016112"/>
        <c:axId val="478019720"/>
      </c:barChart>
      <c:catAx>
        <c:axId val="47801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78019720"/>
        <c:crosses val="autoZero"/>
        <c:auto val="1"/>
        <c:lblAlgn val="ctr"/>
        <c:lblOffset val="100"/>
        <c:noMultiLvlLbl val="0"/>
      </c:catAx>
      <c:valAx>
        <c:axId val="478019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78016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[2022-12-8243-tabeller.xlsx]österg!Pivottabell6</c:name>
    <c:fmtId val="5"/>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s>
    <c:plotArea>
      <c:layout/>
      <c:barChart>
        <c:barDir val="col"/>
        <c:grouping val="clustered"/>
        <c:varyColors val="0"/>
        <c:ser>
          <c:idx val="0"/>
          <c:order val="0"/>
          <c:tx>
            <c:strRef>
              <c:f>österg!$B$3:$B$4</c:f>
              <c:strCache>
                <c:ptCount val="1"/>
                <c:pt idx="0">
                  <c:v>helåret 2020</c:v>
                </c:pt>
              </c:strCache>
            </c:strRef>
          </c:tx>
          <c:spPr>
            <a:solidFill>
              <a:schemeClr val="accent1"/>
            </a:solidFill>
            <a:ln>
              <a:noFill/>
            </a:ln>
            <a:effectLst/>
          </c:spPr>
          <c:invertIfNegative val="0"/>
          <c:cat>
            <c:multiLvlStrRef>
              <c:f>österg!$A$5:$A$33</c:f>
              <c:multiLvlStrCache>
                <c:ptCount val="24"/>
                <c:lvl>
                  <c:pt idx="0">
                    <c:v>Rollatorer</c:v>
                  </c:pt>
                  <c:pt idx="1">
                    <c:v>Manuella tvåhjulsdr. rullstolar</c:v>
                  </c:pt>
                  <c:pt idx="2">
                    <c:v>Manuella vårdarm. rullstolar</c:v>
                  </c:pt>
                  <c:pt idx="3">
                    <c:v>Stöd för sängar</c:v>
                  </c:pt>
                  <c:pt idx="4">
                    <c:v>Tyngdtäcken</c:v>
                  </c:pt>
                  <c:pt idx="5">
                    <c:v>Kalendrar och tidtabeller</c:v>
                  </c:pt>
                  <c:pt idx="6">
                    <c:v>Sängar o likn</c:v>
                  </c:pt>
                  <c:pt idx="7">
                    <c:v>Ur och klockor</c:v>
                  </c:pt>
                  <c:pt idx="8">
                    <c:v>Gåstativ</c:v>
                  </c:pt>
                  <c:pt idx="9">
                    <c:v>Gåbord</c:v>
                  </c:pt>
                  <c:pt idx="10">
                    <c:v>Mob. lyftar slingsäten</c:v>
                  </c:pt>
                  <c:pt idx="11">
                    <c:v>Gåstolar</c:v>
                  </c:pt>
                  <c:pt idx="12">
                    <c:v>Samtalsapparater</c:v>
                  </c:pt>
                  <c:pt idx="13">
                    <c:v>Programv. närkommunikation</c:v>
                  </c:pt>
                  <c:pt idx="14">
                    <c:v>El-rullstolar, elektronisk styrning</c:v>
                  </c:pt>
                  <c:pt idx="15">
                    <c:v>Stationära lyftar</c:v>
                  </c:pt>
                  <c:pt idx="16">
                    <c:v>Mob. lyftar stående</c:v>
                  </c:pt>
                  <c:pt idx="17">
                    <c:v>El-rullstolar, manuell styrning</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österg!$B$5:$B$33</c:f>
              <c:numCache>
                <c:formatCode>General</c:formatCode>
                <c:ptCount val="24"/>
                <c:pt idx="0">
                  <c:v>4737</c:v>
                </c:pt>
                <c:pt idx="1">
                  <c:v>3485</c:v>
                </c:pt>
                <c:pt idx="2">
                  <c:v>3205</c:v>
                </c:pt>
                <c:pt idx="3">
                  <c:v>618</c:v>
                </c:pt>
                <c:pt idx="4">
                  <c:v>704</c:v>
                </c:pt>
                <c:pt idx="5">
                  <c:v>307</c:v>
                </c:pt>
                <c:pt idx="6">
                  <c:v>428</c:v>
                </c:pt>
                <c:pt idx="7">
                  <c:v>307</c:v>
                </c:pt>
                <c:pt idx="8">
                  <c:v>267</c:v>
                </c:pt>
                <c:pt idx="9">
                  <c:v>275</c:v>
                </c:pt>
                <c:pt idx="10">
                  <c:v>104</c:v>
                </c:pt>
                <c:pt idx="11">
                  <c:v>76</c:v>
                </c:pt>
                <c:pt idx="12">
                  <c:v>69</c:v>
                </c:pt>
                <c:pt idx="13">
                  <c:v>70</c:v>
                </c:pt>
                <c:pt idx="14">
                  <c:v>101</c:v>
                </c:pt>
                <c:pt idx="15">
                  <c:v>55</c:v>
                </c:pt>
                <c:pt idx="16">
                  <c:v>12</c:v>
                </c:pt>
                <c:pt idx="17">
                  <c:v>0</c:v>
                </c:pt>
                <c:pt idx="19">
                  <c:v>4295</c:v>
                </c:pt>
                <c:pt idx="20">
                  <c:v>34</c:v>
                </c:pt>
                <c:pt idx="21">
                  <c:v>42</c:v>
                </c:pt>
                <c:pt idx="22">
                  <c:v>42</c:v>
                </c:pt>
                <c:pt idx="23">
                  <c:v>5</c:v>
                </c:pt>
              </c:numCache>
            </c:numRef>
          </c:val>
          <c:extLst>
            <c:ext xmlns:c16="http://schemas.microsoft.com/office/drawing/2014/chart" uri="{C3380CC4-5D6E-409C-BE32-E72D297353CC}">
              <c16:uniqueId val="{00000000-D9B2-44CB-A59B-C7D771C35B88}"/>
            </c:ext>
          </c:extLst>
        </c:ser>
        <c:ser>
          <c:idx val="1"/>
          <c:order val="1"/>
          <c:tx>
            <c:strRef>
              <c:f>österg!$C$3:$C$4</c:f>
              <c:strCache>
                <c:ptCount val="1"/>
                <c:pt idx="0">
                  <c:v>helåret 2021</c:v>
                </c:pt>
              </c:strCache>
            </c:strRef>
          </c:tx>
          <c:spPr>
            <a:solidFill>
              <a:schemeClr val="accent2"/>
            </a:solidFill>
            <a:ln>
              <a:noFill/>
            </a:ln>
            <a:effectLst/>
          </c:spPr>
          <c:invertIfNegative val="0"/>
          <c:cat>
            <c:multiLvlStrRef>
              <c:f>österg!$A$5:$A$33</c:f>
              <c:multiLvlStrCache>
                <c:ptCount val="24"/>
                <c:lvl>
                  <c:pt idx="0">
                    <c:v>Rollatorer</c:v>
                  </c:pt>
                  <c:pt idx="1">
                    <c:v>Manuella tvåhjulsdr. rullstolar</c:v>
                  </c:pt>
                  <c:pt idx="2">
                    <c:v>Manuella vårdarm. rullstolar</c:v>
                  </c:pt>
                  <c:pt idx="3">
                    <c:v>Stöd för sängar</c:v>
                  </c:pt>
                  <c:pt idx="4">
                    <c:v>Tyngdtäcken</c:v>
                  </c:pt>
                  <c:pt idx="5">
                    <c:v>Kalendrar och tidtabeller</c:v>
                  </c:pt>
                  <c:pt idx="6">
                    <c:v>Sängar o likn</c:v>
                  </c:pt>
                  <c:pt idx="7">
                    <c:v>Ur och klockor</c:v>
                  </c:pt>
                  <c:pt idx="8">
                    <c:v>Gåstativ</c:v>
                  </c:pt>
                  <c:pt idx="9">
                    <c:v>Gåbord</c:v>
                  </c:pt>
                  <c:pt idx="10">
                    <c:v>Mob. lyftar slingsäten</c:v>
                  </c:pt>
                  <c:pt idx="11">
                    <c:v>Gåstolar</c:v>
                  </c:pt>
                  <c:pt idx="12">
                    <c:v>Samtalsapparater</c:v>
                  </c:pt>
                  <c:pt idx="13">
                    <c:v>Programv. närkommunikation</c:v>
                  </c:pt>
                  <c:pt idx="14">
                    <c:v>El-rullstolar, elektronisk styrning</c:v>
                  </c:pt>
                  <c:pt idx="15">
                    <c:v>Stationära lyftar</c:v>
                  </c:pt>
                  <c:pt idx="16">
                    <c:v>Mob. lyftar stående</c:v>
                  </c:pt>
                  <c:pt idx="17">
                    <c:v>El-rullstolar, manuell styrning</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österg!$C$5:$C$33</c:f>
              <c:numCache>
                <c:formatCode>General</c:formatCode>
                <c:ptCount val="24"/>
                <c:pt idx="0">
                  <c:v>9921</c:v>
                </c:pt>
                <c:pt idx="1">
                  <c:v>7253</c:v>
                </c:pt>
                <c:pt idx="2">
                  <c:v>6444</c:v>
                </c:pt>
                <c:pt idx="3">
                  <c:v>1192</c:v>
                </c:pt>
                <c:pt idx="4">
                  <c:v>1132</c:v>
                </c:pt>
                <c:pt idx="5">
                  <c:v>906</c:v>
                </c:pt>
                <c:pt idx="6">
                  <c:v>814</c:v>
                </c:pt>
                <c:pt idx="7">
                  <c:v>676</c:v>
                </c:pt>
                <c:pt idx="8">
                  <c:v>584</c:v>
                </c:pt>
                <c:pt idx="9">
                  <c:v>531</c:v>
                </c:pt>
                <c:pt idx="10">
                  <c:v>194</c:v>
                </c:pt>
                <c:pt idx="11">
                  <c:v>138</c:v>
                </c:pt>
                <c:pt idx="12">
                  <c:v>137</c:v>
                </c:pt>
                <c:pt idx="13">
                  <c:v>134</c:v>
                </c:pt>
                <c:pt idx="14">
                  <c:v>120</c:v>
                </c:pt>
                <c:pt idx="15">
                  <c:v>96</c:v>
                </c:pt>
                <c:pt idx="16">
                  <c:v>22</c:v>
                </c:pt>
                <c:pt idx="17">
                  <c:v>1</c:v>
                </c:pt>
                <c:pt idx="18">
                  <c:v>0</c:v>
                </c:pt>
                <c:pt idx="19">
                  <c:v>2032</c:v>
                </c:pt>
                <c:pt idx="20">
                  <c:v>74</c:v>
                </c:pt>
                <c:pt idx="21">
                  <c:v>52</c:v>
                </c:pt>
                <c:pt idx="22">
                  <c:v>45</c:v>
                </c:pt>
                <c:pt idx="23">
                  <c:v>12</c:v>
                </c:pt>
              </c:numCache>
            </c:numRef>
          </c:val>
          <c:extLst>
            <c:ext xmlns:c16="http://schemas.microsoft.com/office/drawing/2014/chart" uri="{C3380CC4-5D6E-409C-BE32-E72D297353CC}">
              <c16:uniqueId val="{00000001-D9B2-44CB-A59B-C7D771C35B88}"/>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[2022-12-8243-tabeller.xlsx]sthlm!Pivottabell6</c:name>
    <c:fmtId val="4"/>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s>
    <c:plotArea>
      <c:layout/>
      <c:barChart>
        <c:barDir val="col"/>
        <c:grouping val="clustered"/>
        <c:varyColors val="0"/>
        <c:ser>
          <c:idx val="0"/>
          <c:order val="0"/>
          <c:tx>
            <c:strRef>
              <c:f>sthlm!$B$3:$B$4</c:f>
              <c:strCache>
                <c:ptCount val="1"/>
                <c:pt idx="0">
                  <c:v>helåret 2020</c:v>
                </c:pt>
              </c:strCache>
            </c:strRef>
          </c:tx>
          <c:spPr>
            <a:solidFill>
              <a:schemeClr val="accent1"/>
            </a:solidFill>
            <a:ln>
              <a:noFill/>
            </a:ln>
            <a:effectLst/>
          </c:spPr>
          <c:invertIfNegative val="0"/>
          <c:cat>
            <c:multiLvlStrRef>
              <c:f>sthlm!$A$5:$A$33</c:f>
              <c:multiLvlStrCache>
                <c:ptCount val="24"/>
                <c:lvl>
                  <c:pt idx="0">
                    <c:v>Manuella vårdarm. rullstolar</c:v>
                  </c:pt>
                  <c:pt idx="1">
                    <c:v>Kalendrar och tidtabeller</c:v>
                  </c:pt>
                  <c:pt idx="2">
                    <c:v>Gåstativ</c:v>
                  </c:pt>
                  <c:pt idx="3">
                    <c:v>Sängar o likn</c:v>
                  </c:pt>
                  <c:pt idx="4">
                    <c:v>Rollatorer</c:v>
                  </c:pt>
                  <c:pt idx="5">
                    <c:v>Gåbord</c:v>
                  </c:pt>
                  <c:pt idx="6">
                    <c:v>Stöd för sängar</c:v>
                  </c:pt>
                  <c:pt idx="7">
                    <c:v>Ur och klockor</c:v>
                  </c:pt>
                  <c:pt idx="8">
                    <c:v>Mob. lyftar slingsäten</c:v>
                  </c:pt>
                  <c:pt idx="9">
                    <c:v>Manuella tvåhjulsdr. rullstolar</c:v>
                  </c:pt>
                  <c:pt idx="10">
                    <c:v>El-rullstolar, elektronisk styrning</c:v>
                  </c:pt>
                  <c:pt idx="11">
                    <c:v>El-rullstolar, manuell styrning</c:v>
                  </c:pt>
                  <c:pt idx="12">
                    <c:v>Samtalsapparater</c:v>
                  </c:pt>
                  <c:pt idx="13">
                    <c:v>Gåstolar</c:v>
                  </c:pt>
                  <c:pt idx="14">
                    <c:v>Stationära lyftar</c:v>
                  </c:pt>
                  <c:pt idx="15">
                    <c:v>Mob. lyftar stående</c:v>
                  </c:pt>
                  <c:pt idx="16">
                    <c:v>Röstförstärkare</c:v>
                  </c:pt>
                  <c:pt idx="17">
                    <c:v>Programv. närkommunikation</c:v>
                  </c:pt>
                  <c:pt idx="18">
                    <c:v>Tyngdtäcken</c:v>
                  </c:pt>
                  <c:pt idx="19">
                    <c:v>I&amp;B hörapparater</c:v>
                  </c:pt>
                  <c:pt idx="20">
                    <c:v>Transtibiella proteser</c:v>
                  </c:pt>
                  <c:pt idx="21">
                    <c:v>Ljudutrustning</c:v>
                  </c:pt>
                  <c:pt idx="22">
                    <c:v>Förstorande videosystem</c:v>
                  </c:pt>
                  <c:pt idx="23">
                    <c:v>Läsmaskiner</c:v>
                  </c:pt>
                </c:lvl>
                <c:lvl>
                  <c:pt idx="0">
                    <c:v>HMC</c:v>
                  </c:pt>
                  <c:pt idx="19">
                    <c:v>HOR</c:v>
                  </c:pt>
                  <c:pt idx="20">
                    <c:v>ORT</c:v>
                  </c:pt>
                  <c:pt idx="21">
                    <c:v>SYN</c:v>
                  </c:pt>
                </c:lvl>
              </c:multiLvlStrCache>
            </c:multiLvlStrRef>
          </c:cat>
          <c:val>
            <c:numRef>
              <c:f>sthlm!$B$5:$B$33</c:f>
              <c:numCache>
                <c:formatCode>General</c:formatCode>
                <c:ptCount val="24"/>
                <c:pt idx="0">
                  <c:v>8813</c:v>
                </c:pt>
                <c:pt idx="1">
                  <c:v>6451</c:v>
                </c:pt>
                <c:pt idx="2">
                  <c:v>3837</c:v>
                </c:pt>
                <c:pt idx="3">
                  <c:v>3646</c:v>
                </c:pt>
                <c:pt idx="4">
                  <c:v>27806</c:v>
                </c:pt>
                <c:pt idx="5">
                  <c:v>2780</c:v>
                </c:pt>
                <c:pt idx="6">
                  <c:v>2331</c:v>
                </c:pt>
                <c:pt idx="7">
                  <c:v>1786</c:v>
                </c:pt>
                <c:pt idx="8">
                  <c:v>1486</c:v>
                </c:pt>
                <c:pt idx="9">
                  <c:v>13424</c:v>
                </c:pt>
                <c:pt idx="10">
                  <c:v>800</c:v>
                </c:pt>
                <c:pt idx="11">
                  <c:v>674</c:v>
                </c:pt>
                <c:pt idx="12">
                  <c:v>378</c:v>
                </c:pt>
                <c:pt idx="13">
                  <c:v>450</c:v>
                </c:pt>
                <c:pt idx="14">
                  <c:v>449</c:v>
                </c:pt>
                <c:pt idx="15">
                  <c:v>235</c:v>
                </c:pt>
                <c:pt idx="16">
                  <c:v>111</c:v>
                </c:pt>
                <c:pt idx="17">
                  <c:v>121</c:v>
                </c:pt>
                <c:pt idx="18">
                  <c:v>5761</c:v>
                </c:pt>
                <c:pt idx="19">
                  <c:v>25844</c:v>
                </c:pt>
                <c:pt idx="20">
                  <c:v>439</c:v>
                </c:pt>
                <c:pt idx="21">
                  <c:v>1105</c:v>
                </c:pt>
                <c:pt idx="22">
                  <c:v>350</c:v>
                </c:pt>
                <c:pt idx="23">
                  <c:v>66</c:v>
                </c:pt>
              </c:numCache>
            </c:numRef>
          </c:val>
          <c:extLst>
            <c:ext xmlns:c16="http://schemas.microsoft.com/office/drawing/2014/chart" uri="{C3380CC4-5D6E-409C-BE32-E72D297353CC}">
              <c16:uniqueId val="{00000000-F3A1-4C3E-A72A-2AF1B4A53BAA}"/>
            </c:ext>
          </c:extLst>
        </c:ser>
        <c:ser>
          <c:idx val="1"/>
          <c:order val="1"/>
          <c:tx>
            <c:strRef>
              <c:f>sthlm!$C$3:$C$4</c:f>
              <c:strCache>
                <c:ptCount val="1"/>
                <c:pt idx="0">
                  <c:v>helåret 2021</c:v>
                </c:pt>
              </c:strCache>
            </c:strRef>
          </c:tx>
          <c:spPr>
            <a:solidFill>
              <a:schemeClr val="accent2"/>
            </a:solidFill>
            <a:ln>
              <a:noFill/>
            </a:ln>
            <a:effectLst/>
          </c:spPr>
          <c:invertIfNegative val="0"/>
          <c:cat>
            <c:multiLvlStrRef>
              <c:f>sthlm!$A$5:$A$33</c:f>
              <c:multiLvlStrCache>
                <c:ptCount val="24"/>
                <c:lvl>
                  <c:pt idx="0">
                    <c:v>Manuella vårdarm. rullstolar</c:v>
                  </c:pt>
                  <c:pt idx="1">
                    <c:v>Kalendrar och tidtabeller</c:v>
                  </c:pt>
                  <c:pt idx="2">
                    <c:v>Gåstativ</c:v>
                  </c:pt>
                  <c:pt idx="3">
                    <c:v>Sängar o likn</c:v>
                  </c:pt>
                  <c:pt idx="4">
                    <c:v>Rollatorer</c:v>
                  </c:pt>
                  <c:pt idx="5">
                    <c:v>Gåbord</c:v>
                  </c:pt>
                  <c:pt idx="6">
                    <c:v>Stöd för sängar</c:v>
                  </c:pt>
                  <c:pt idx="7">
                    <c:v>Ur och klockor</c:v>
                  </c:pt>
                  <c:pt idx="8">
                    <c:v>Mob. lyftar slingsäten</c:v>
                  </c:pt>
                  <c:pt idx="9">
                    <c:v>Manuella tvåhjulsdr. rullstolar</c:v>
                  </c:pt>
                  <c:pt idx="10">
                    <c:v>El-rullstolar, elektronisk styrning</c:v>
                  </c:pt>
                  <c:pt idx="11">
                    <c:v>El-rullstolar, manuell styrning</c:v>
                  </c:pt>
                  <c:pt idx="12">
                    <c:v>Samtalsapparater</c:v>
                  </c:pt>
                  <c:pt idx="13">
                    <c:v>Gåstolar</c:v>
                  </c:pt>
                  <c:pt idx="14">
                    <c:v>Stationära lyftar</c:v>
                  </c:pt>
                  <c:pt idx="15">
                    <c:v>Mob. lyftar stående</c:v>
                  </c:pt>
                  <c:pt idx="16">
                    <c:v>Röstförstärkare</c:v>
                  </c:pt>
                  <c:pt idx="17">
                    <c:v>Programv. närkommunikation</c:v>
                  </c:pt>
                  <c:pt idx="18">
                    <c:v>Tyngdtäcken</c:v>
                  </c:pt>
                  <c:pt idx="19">
                    <c:v>I&amp;B hörapparater</c:v>
                  </c:pt>
                  <c:pt idx="20">
                    <c:v>Transtibiella proteser</c:v>
                  </c:pt>
                  <c:pt idx="21">
                    <c:v>Ljudutrustning</c:v>
                  </c:pt>
                  <c:pt idx="22">
                    <c:v>Förstorande videosystem</c:v>
                  </c:pt>
                  <c:pt idx="23">
                    <c:v>Läsmaskiner</c:v>
                  </c:pt>
                </c:lvl>
                <c:lvl>
                  <c:pt idx="0">
                    <c:v>HMC</c:v>
                  </c:pt>
                  <c:pt idx="19">
                    <c:v>HOR</c:v>
                  </c:pt>
                  <c:pt idx="20">
                    <c:v>ORT</c:v>
                  </c:pt>
                  <c:pt idx="21">
                    <c:v>SYN</c:v>
                  </c:pt>
                </c:lvl>
              </c:multiLvlStrCache>
            </c:multiLvlStrRef>
          </c:cat>
          <c:val>
            <c:numRef>
              <c:f>sthlm!$C$5:$C$33</c:f>
              <c:numCache>
                <c:formatCode>General</c:formatCode>
                <c:ptCount val="24"/>
                <c:pt idx="0">
                  <c:v>9240</c:v>
                </c:pt>
                <c:pt idx="1">
                  <c:v>7955</c:v>
                </c:pt>
                <c:pt idx="2">
                  <c:v>4405</c:v>
                </c:pt>
                <c:pt idx="3">
                  <c:v>3710</c:v>
                </c:pt>
                <c:pt idx="4">
                  <c:v>3063</c:v>
                </c:pt>
                <c:pt idx="5">
                  <c:v>2906</c:v>
                </c:pt>
                <c:pt idx="6">
                  <c:v>2136</c:v>
                </c:pt>
                <c:pt idx="7">
                  <c:v>1649</c:v>
                </c:pt>
                <c:pt idx="8">
                  <c:v>1516</c:v>
                </c:pt>
                <c:pt idx="9">
                  <c:v>1393</c:v>
                </c:pt>
                <c:pt idx="10">
                  <c:v>872</c:v>
                </c:pt>
                <c:pt idx="11">
                  <c:v>674</c:v>
                </c:pt>
                <c:pt idx="12">
                  <c:v>441</c:v>
                </c:pt>
                <c:pt idx="13">
                  <c:v>386</c:v>
                </c:pt>
                <c:pt idx="14">
                  <c:v>308</c:v>
                </c:pt>
                <c:pt idx="15">
                  <c:v>196</c:v>
                </c:pt>
                <c:pt idx="16">
                  <c:v>125</c:v>
                </c:pt>
                <c:pt idx="17">
                  <c:v>100</c:v>
                </c:pt>
                <c:pt idx="18">
                  <c:v>0</c:v>
                </c:pt>
                <c:pt idx="19">
                  <c:v>32924</c:v>
                </c:pt>
                <c:pt idx="20">
                  <c:v>320</c:v>
                </c:pt>
                <c:pt idx="21">
                  <c:v>1020</c:v>
                </c:pt>
                <c:pt idx="22">
                  <c:v>398</c:v>
                </c:pt>
                <c:pt idx="23">
                  <c:v>63</c:v>
                </c:pt>
              </c:numCache>
            </c:numRef>
          </c:val>
          <c:extLst>
            <c:ext xmlns:c16="http://schemas.microsoft.com/office/drawing/2014/chart" uri="{C3380CC4-5D6E-409C-BE32-E72D297353CC}">
              <c16:uniqueId val="{00000001-F3A1-4C3E-A72A-2AF1B4A53BAA}"/>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[2022-12-8243-tabeller.xlsx]skåne!Pivottabell6</c:name>
    <c:fmtId val="3"/>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s>
    <c:plotArea>
      <c:layout/>
      <c:barChart>
        <c:barDir val="col"/>
        <c:grouping val="clustered"/>
        <c:varyColors val="0"/>
        <c:ser>
          <c:idx val="0"/>
          <c:order val="0"/>
          <c:tx>
            <c:strRef>
              <c:f>skåne!$B$3:$B$4</c:f>
              <c:strCache>
                <c:ptCount val="1"/>
                <c:pt idx="0">
                  <c:v>helåret 2020</c:v>
                </c:pt>
              </c:strCache>
            </c:strRef>
          </c:tx>
          <c:spPr>
            <a:solidFill>
              <a:schemeClr val="accent1"/>
            </a:solidFill>
            <a:ln>
              <a:noFill/>
            </a:ln>
            <a:effectLst/>
          </c:spPr>
          <c:invertIfNegative val="0"/>
          <c:cat>
            <c:multiLvlStrRef>
              <c:f>skåne!$A$5:$A$33</c:f>
              <c:multiLvlStrCache>
                <c:ptCount val="24"/>
                <c:lvl>
                  <c:pt idx="0">
                    <c:v>Rollatorer</c:v>
                  </c:pt>
                  <c:pt idx="1">
                    <c:v>Manuella tvåhjulsdr. rullstolar</c:v>
                  </c:pt>
                  <c:pt idx="2">
                    <c:v>Sängar o likn</c:v>
                  </c:pt>
                  <c:pt idx="3">
                    <c:v>Manuella vårdarm. rullstolar</c:v>
                  </c:pt>
                  <c:pt idx="4">
                    <c:v>Ur och klockor</c:v>
                  </c:pt>
                  <c:pt idx="5">
                    <c:v>Gåbord</c:v>
                  </c:pt>
                  <c:pt idx="6">
                    <c:v>Kalendrar och tidtabeller</c:v>
                  </c:pt>
                  <c:pt idx="7">
                    <c:v>Gåstativ</c:v>
                  </c:pt>
                  <c:pt idx="8">
                    <c:v>Mob. lyftar slingsäten</c:v>
                  </c:pt>
                  <c:pt idx="9">
                    <c:v>Stöd för sängar</c:v>
                  </c:pt>
                  <c:pt idx="10">
                    <c:v>Tyngdtäcken</c:v>
                  </c:pt>
                  <c:pt idx="11">
                    <c:v>El-rullstolar, manuell styrning</c:v>
                  </c:pt>
                  <c:pt idx="12">
                    <c:v>El-rullstolar, elektronisk styrning</c:v>
                  </c:pt>
                  <c:pt idx="13">
                    <c:v>Stationära lyftar</c:v>
                  </c:pt>
                  <c:pt idx="14">
                    <c:v>Samtalsapparater</c:v>
                  </c:pt>
                  <c:pt idx="15">
                    <c:v>Mob. lyftar stående</c:v>
                  </c:pt>
                  <c:pt idx="16">
                    <c:v>Gåstolar</c:v>
                  </c:pt>
                  <c:pt idx="17">
                    <c:v>Programv. närkommunikation</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skåne!$B$5:$B$33</c:f>
              <c:numCache>
                <c:formatCode>General</c:formatCode>
                <c:ptCount val="24"/>
                <c:pt idx="0">
                  <c:v>11946</c:v>
                </c:pt>
                <c:pt idx="1">
                  <c:v>5945</c:v>
                </c:pt>
                <c:pt idx="2">
                  <c:v>1580</c:v>
                </c:pt>
                <c:pt idx="3">
                  <c:v>1668</c:v>
                </c:pt>
                <c:pt idx="4">
                  <c:v>2024</c:v>
                </c:pt>
                <c:pt idx="5">
                  <c:v>910</c:v>
                </c:pt>
                <c:pt idx="6">
                  <c:v>676</c:v>
                </c:pt>
                <c:pt idx="7">
                  <c:v>655</c:v>
                </c:pt>
                <c:pt idx="8">
                  <c:v>997</c:v>
                </c:pt>
                <c:pt idx="9">
                  <c:v>779</c:v>
                </c:pt>
                <c:pt idx="10">
                  <c:v>2314</c:v>
                </c:pt>
                <c:pt idx="11">
                  <c:v>551</c:v>
                </c:pt>
                <c:pt idx="12">
                  <c:v>4</c:v>
                </c:pt>
                <c:pt idx="13">
                  <c:v>181</c:v>
                </c:pt>
                <c:pt idx="14">
                  <c:v>229</c:v>
                </c:pt>
                <c:pt idx="15">
                  <c:v>88</c:v>
                </c:pt>
                <c:pt idx="16">
                  <c:v>127</c:v>
                </c:pt>
                <c:pt idx="17">
                  <c:v>49</c:v>
                </c:pt>
                <c:pt idx="18">
                  <c:v>33</c:v>
                </c:pt>
                <c:pt idx="19">
                  <c:v>11125</c:v>
                </c:pt>
                <c:pt idx="20">
                  <c:v>107</c:v>
                </c:pt>
                <c:pt idx="21">
                  <c:v>450</c:v>
                </c:pt>
                <c:pt idx="22">
                  <c:v>381</c:v>
                </c:pt>
                <c:pt idx="23">
                  <c:v>19</c:v>
                </c:pt>
              </c:numCache>
            </c:numRef>
          </c:val>
          <c:extLst>
            <c:ext xmlns:c16="http://schemas.microsoft.com/office/drawing/2014/chart" uri="{C3380CC4-5D6E-409C-BE32-E72D297353CC}">
              <c16:uniqueId val="{00000000-99D5-4C2F-8466-FD0A36B3490E}"/>
            </c:ext>
          </c:extLst>
        </c:ser>
        <c:ser>
          <c:idx val="1"/>
          <c:order val="1"/>
          <c:tx>
            <c:strRef>
              <c:f>skåne!$C$3:$C$4</c:f>
              <c:strCache>
                <c:ptCount val="1"/>
                <c:pt idx="0">
                  <c:v>helåret 2021</c:v>
                </c:pt>
              </c:strCache>
            </c:strRef>
          </c:tx>
          <c:spPr>
            <a:solidFill>
              <a:schemeClr val="accent2"/>
            </a:solidFill>
            <a:ln>
              <a:noFill/>
            </a:ln>
            <a:effectLst/>
          </c:spPr>
          <c:invertIfNegative val="0"/>
          <c:cat>
            <c:multiLvlStrRef>
              <c:f>skåne!$A$5:$A$33</c:f>
              <c:multiLvlStrCache>
                <c:ptCount val="24"/>
                <c:lvl>
                  <c:pt idx="0">
                    <c:v>Rollatorer</c:v>
                  </c:pt>
                  <c:pt idx="1">
                    <c:v>Manuella tvåhjulsdr. rullstolar</c:v>
                  </c:pt>
                  <c:pt idx="2">
                    <c:v>Sängar o likn</c:v>
                  </c:pt>
                  <c:pt idx="3">
                    <c:v>Manuella vårdarm. rullstolar</c:v>
                  </c:pt>
                  <c:pt idx="4">
                    <c:v>Ur och klockor</c:v>
                  </c:pt>
                  <c:pt idx="5">
                    <c:v>Gåbord</c:v>
                  </c:pt>
                  <c:pt idx="6">
                    <c:v>Kalendrar och tidtabeller</c:v>
                  </c:pt>
                  <c:pt idx="7">
                    <c:v>Gåstativ</c:v>
                  </c:pt>
                  <c:pt idx="8">
                    <c:v>Mob. lyftar slingsäten</c:v>
                  </c:pt>
                  <c:pt idx="9">
                    <c:v>Stöd för sängar</c:v>
                  </c:pt>
                  <c:pt idx="10">
                    <c:v>Tyngdtäcken</c:v>
                  </c:pt>
                  <c:pt idx="11">
                    <c:v>El-rullstolar, manuell styrning</c:v>
                  </c:pt>
                  <c:pt idx="12">
                    <c:v>El-rullstolar, elektronisk styrning</c:v>
                  </c:pt>
                  <c:pt idx="13">
                    <c:v>Stationära lyftar</c:v>
                  </c:pt>
                  <c:pt idx="14">
                    <c:v>Samtalsapparater</c:v>
                  </c:pt>
                  <c:pt idx="15">
                    <c:v>Mob. lyftar stående</c:v>
                  </c:pt>
                  <c:pt idx="16">
                    <c:v>Gåstolar</c:v>
                  </c:pt>
                  <c:pt idx="17">
                    <c:v>Programv. närkommunikation</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skåne!$C$5:$C$33</c:f>
              <c:numCache>
                <c:formatCode>General</c:formatCode>
                <c:ptCount val="24"/>
                <c:pt idx="0">
                  <c:v>24272</c:v>
                </c:pt>
                <c:pt idx="1">
                  <c:v>15949</c:v>
                </c:pt>
                <c:pt idx="2">
                  <c:v>3574</c:v>
                </c:pt>
                <c:pt idx="3">
                  <c:v>2658</c:v>
                </c:pt>
                <c:pt idx="4">
                  <c:v>2587</c:v>
                </c:pt>
                <c:pt idx="5">
                  <c:v>2315</c:v>
                </c:pt>
                <c:pt idx="6">
                  <c:v>2055</c:v>
                </c:pt>
                <c:pt idx="7">
                  <c:v>1822</c:v>
                </c:pt>
                <c:pt idx="8">
                  <c:v>1422</c:v>
                </c:pt>
                <c:pt idx="9">
                  <c:v>1241</c:v>
                </c:pt>
                <c:pt idx="10">
                  <c:v>1100</c:v>
                </c:pt>
                <c:pt idx="11">
                  <c:v>495</c:v>
                </c:pt>
                <c:pt idx="12">
                  <c:v>277</c:v>
                </c:pt>
                <c:pt idx="13">
                  <c:v>267</c:v>
                </c:pt>
                <c:pt idx="14">
                  <c:v>194</c:v>
                </c:pt>
                <c:pt idx="15">
                  <c:v>190</c:v>
                </c:pt>
                <c:pt idx="16">
                  <c:v>137</c:v>
                </c:pt>
                <c:pt idx="17">
                  <c:v>121</c:v>
                </c:pt>
                <c:pt idx="18">
                  <c:v>37</c:v>
                </c:pt>
                <c:pt idx="19">
                  <c:v>8543</c:v>
                </c:pt>
                <c:pt idx="20">
                  <c:v>87</c:v>
                </c:pt>
                <c:pt idx="21">
                  <c:v>619</c:v>
                </c:pt>
                <c:pt idx="22">
                  <c:v>278</c:v>
                </c:pt>
                <c:pt idx="23">
                  <c:v>17</c:v>
                </c:pt>
              </c:numCache>
            </c:numRef>
          </c:val>
          <c:extLst>
            <c:ext xmlns:c16="http://schemas.microsoft.com/office/drawing/2014/chart" uri="{C3380CC4-5D6E-409C-BE32-E72D297353CC}">
              <c16:uniqueId val="{00000001-99D5-4C2F-8466-FD0A36B3490E}"/>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[2022-12-8243-tabeller.xlsx]norrb!Pivottabell6</c:name>
    <c:fmtId val="2"/>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barChart>
        <c:barDir val="col"/>
        <c:grouping val="clustered"/>
        <c:varyColors val="0"/>
        <c:ser>
          <c:idx val="0"/>
          <c:order val="0"/>
          <c:tx>
            <c:strRef>
              <c:f>norrb!$B$3:$B$4</c:f>
              <c:strCache>
                <c:ptCount val="1"/>
                <c:pt idx="0">
                  <c:v>helåret 2020</c:v>
                </c:pt>
              </c:strCache>
            </c:strRef>
          </c:tx>
          <c:spPr>
            <a:solidFill>
              <a:schemeClr val="accent1"/>
            </a:solidFill>
            <a:ln>
              <a:noFill/>
            </a:ln>
            <a:effectLst/>
          </c:spPr>
          <c:invertIfNegative val="0"/>
          <c:cat>
            <c:multiLvlStrRef>
              <c:f>norrb!$A$5:$A$33</c:f>
              <c:multiLvlStrCache>
                <c:ptCount val="24"/>
                <c:lvl>
                  <c:pt idx="0">
                    <c:v>Rollatorer</c:v>
                  </c:pt>
                  <c:pt idx="1">
                    <c:v>Manuella tvåhjulsdr. rullstolar</c:v>
                  </c:pt>
                  <c:pt idx="2">
                    <c:v>Manuella vårdarm. rullstolar</c:v>
                  </c:pt>
                  <c:pt idx="3">
                    <c:v>Tyngdtäcken</c:v>
                  </c:pt>
                  <c:pt idx="4">
                    <c:v>Sängar o likn</c:v>
                  </c:pt>
                  <c:pt idx="5">
                    <c:v>Stöd för sängar</c:v>
                  </c:pt>
                  <c:pt idx="6">
                    <c:v>Gåbord</c:v>
                  </c:pt>
                  <c:pt idx="7">
                    <c:v>Kalendrar och tidtabeller</c:v>
                  </c:pt>
                  <c:pt idx="8">
                    <c:v>Mob. lyftar slingsäten</c:v>
                  </c:pt>
                  <c:pt idx="9">
                    <c:v>Ur och klockor</c:v>
                  </c:pt>
                  <c:pt idx="10">
                    <c:v>El-rullstolar, elektronisk styrning</c:v>
                  </c:pt>
                  <c:pt idx="11">
                    <c:v>Mob. lyftar stående</c:v>
                  </c:pt>
                  <c:pt idx="12">
                    <c:v>Stationära lyftar</c:v>
                  </c:pt>
                  <c:pt idx="13">
                    <c:v>Samtalsapparater</c:v>
                  </c:pt>
                  <c:pt idx="14">
                    <c:v>El-rullstolar, manuell styrning</c:v>
                  </c:pt>
                  <c:pt idx="15">
                    <c:v>Gåstolar</c:v>
                  </c:pt>
                  <c:pt idx="16">
                    <c:v>Röstförstärkare</c:v>
                  </c:pt>
                  <c:pt idx="17">
                    <c:v>Programv. närkommunikation</c:v>
                  </c:pt>
                  <c:pt idx="18">
                    <c:v>Gåstativ</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norrb!$B$5:$B$33</c:f>
              <c:numCache>
                <c:formatCode>General</c:formatCode>
                <c:ptCount val="24"/>
                <c:pt idx="0">
                  <c:v>12376</c:v>
                </c:pt>
                <c:pt idx="1">
                  <c:v>6171</c:v>
                </c:pt>
                <c:pt idx="2">
                  <c:v>5338</c:v>
                </c:pt>
                <c:pt idx="3">
                  <c:v>830</c:v>
                </c:pt>
                <c:pt idx="4">
                  <c:v>1425</c:v>
                </c:pt>
                <c:pt idx="5">
                  <c:v>1326</c:v>
                </c:pt>
                <c:pt idx="6">
                  <c:v>1498</c:v>
                </c:pt>
                <c:pt idx="7">
                  <c:v>400</c:v>
                </c:pt>
                <c:pt idx="8">
                  <c:v>946</c:v>
                </c:pt>
                <c:pt idx="9">
                  <c:v>155</c:v>
                </c:pt>
                <c:pt idx="10">
                  <c:v>300</c:v>
                </c:pt>
                <c:pt idx="11">
                  <c:v>248</c:v>
                </c:pt>
                <c:pt idx="12">
                  <c:v>358</c:v>
                </c:pt>
                <c:pt idx="13">
                  <c:v>57</c:v>
                </c:pt>
                <c:pt idx="14">
                  <c:v>123</c:v>
                </c:pt>
                <c:pt idx="15">
                  <c:v>167</c:v>
                </c:pt>
                <c:pt idx="16">
                  <c:v>20</c:v>
                </c:pt>
                <c:pt idx="17">
                  <c:v>22</c:v>
                </c:pt>
                <c:pt idx="18">
                  <c:v>0</c:v>
                </c:pt>
                <c:pt idx="19">
                  <c:v>2948</c:v>
                </c:pt>
                <c:pt idx="20">
                  <c:v>32</c:v>
                </c:pt>
                <c:pt idx="21">
                  <c:v>78</c:v>
                </c:pt>
                <c:pt idx="22">
                  <c:v>17</c:v>
                </c:pt>
                <c:pt idx="23">
                  <c:v>4</c:v>
                </c:pt>
              </c:numCache>
            </c:numRef>
          </c:val>
          <c:extLst>
            <c:ext xmlns:c16="http://schemas.microsoft.com/office/drawing/2014/chart" uri="{C3380CC4-5D6E-409C-BE32-E72D297353CC}">
              <c16:uniqueId val="{00000000-AD1D-4C76-B824-86D836F74073}"/>
            </c:ext>
          </c:extLst>
        </c:ser>
        <c:ser>
          <c:idx val="1"/>
          <c:order val="1"/>
          <c:tx>
            <c:strRef>
              <c:f>norrb!$C$3:$C$4</c:f>
              <c:strCache>
                <c:ptCount val="1"/>
                <c:pt idx="0">
                  <c:v>helåret 2021</c:v>
                </c:pt>
              </c:strCache>
            </c:strRef>
          </c:tx>
          <c:spPr>
            <a:solidFill>
              <a:schemeClr val="accent2"/>
            </a:solidFill>
            <a:ln>
              <a:noFill/>
            </a:ln>
            <a:effectLst/>
          </c:spPr>
          <c:invertIfNegative val="0"/>
          <c:cat>
            <c:multiLvlStrRef>
              <c:f>norrb!$A$5:$A$33</c:f>
              <c:multiLvlStrCache>
                <c:ptCount val="24"/>
                <c:lvl>
                  <c:pt idx="0">
                    <c:v>Rollatorer</c:v>
                  </c:pt>
                  <c:pt idx="1">
                    <c:v>Manuella tvåhjulsdr. rullstolar</c:v>
                  </c:pt>
                  <c:pt idx="2">
                    <c:v>Manuella vårdarm. rullstolar</c:v>
                  </c:pt>
                  <c:pt idx="3">
                    <c:v>Tyngdtäcken</c:v>
                  </c:pt>
                  <c:pt idx="4">
                    <c:v>Sängar o likn</c:v>
                  </c:pt>
                  <c:pt idx="5">
                    <c:v>Stöd för sängar</c:v>
                  </c:pt>
                  <c:pt idx="6">
                    <c:v>Gåbord</c:v>
                  </c:pt>
                  <c:pt idx="7">
                    <c:v>Kalendrar och tidtabeller</c:v>
                  </c:pt>
                  <c:pt idx="8">
                    <c:v>Mob. lyftar slingsäten</c:v>
                  </c:pt>
                  <c:pt idx="9">
                    <c:v>Ur och klockor</c:v>
                  </c:pt>
                  <c:pt idx="10">
                    <c:v>El-rullstolar, elektronisk styrning</c:v>
                  </c:pt>
                  <c:pt idx="11">
                    <c:v>Mob. lyftar stående</c:v>
                  </c:pt>
                  <c:pt idx="12">
                    <c:v>Stationära lyftar</c:v>
                  </c:pt>
                  <c:pt idx="13">
                    <c:v>Samtalsapparater</c:v>
                  </c:pt>
                  <c:pt idx="14">
                    <c:v>El-rullstolar, manuell styrning</c:v>
                  </c:pt>
                  <c:pt idx="15">
                    <c:v>Gåstolar</c:v>
                  </c:pt>
                  <c:pt idx="16">
                    <c:v>Röstförstärkare</c:v>
                  </c:pt>
                  <c:pt idx="17">
                    <c:v>Programv. närkommunikation</c:v>
                  </c:pt>
                  <c:pt idx="18">
                    <c:v>Gåstativ</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norrb!$C$5:$C$33</c:f>
              <c:numCache>
                <c:formatCode>General</c:formatCode>
                <c:ptCount val="24"/>
                <c:pt idx="0">
                  <c:v>6055</c:v>
                </c:pt>
                <c:pt idx="1">
                  <c:v>2609</c:v>
                </c:pt>
                <c:pt idx="2">
                  <c:v>2430</c:v>
                </c:pt>
                <c:pt idx="3">
                  <c:v>806</c:v>
                </c:pt>
                <c:pt idx="4">
                  <c:v>658</c:v>
                </c:pt>
                <c:pt idx="5">
                  <c:v>626</c:v>
                </c:pt>
                <c:pt idx="6">
                  <c:v>618</c:v>
                </c:pt>
                <c:pt idx="7">
                  <c:v>442</c:v>
                </c:pt>
                <c:pt idx="8">
                  <c:v>385</c:v>
                </c:pt>
                <c:pt idx="9">
                  <c:v>131</c:v>
                </c:pt>
                <c:pt idx="10">
                  <c:v>122</c:v>
                </c:pt>
                <c:pt idx="11">
                  <c:v>99</c:v>
                </c:pt>
                <c:pt idx="12">
                  <c:v>91</c:v>
                </c:pt>
                <c:pt idx="13">
                  <c:v>64</c:v>
                </c:pt>
                <c:pt idx="14">
                  <c:v>63</c:v>
                </c:pt>
                <c:pt idx="15">
                  <c:v>38</c:v>
                </c:pt>
                <c:pt idx="16">
                  <c:v>20</c:v>
                </c:pt>
                <c:pt idx="17">
                  <c:v>18</c:v>
                </c:pt>
                <c:pt idx="18">
                  <c:v>0</c:v>
                </c:pt>
                <c:pt idx="20">
                  <c:v>38</c:v>
                </c:pt>
                <c:pt idx="21">
                  <c:v>89</c:v>
                </c:pt>
                <c:pt idx="22">
                  <c:v>27</c:v>
                </c:pt>
                <c:pt idx="23">
                  <c:v>4</c:v>
                </c:pt>
              </c:numCache>
            </c:numRef>
          </c:val>
          <c:extLst>
            <c:ext xmlns:c16="http://schemas.microsoft.com/office/drawing/2014/chart" uri="{C3380CC4-5D6E-409C-BE32-E72D297353CC}">
              <c16:uniqueId val="{00000001-AD1D-4C76-B824-86D836F74073}"/>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3062171916010495"/>
          <c:w val="0.89992923239543865"/>
          <c:h val="0.46586483255392724"/>
        </c:manualLayout>
      </c:layout>
      <c:barChart>
        <c:barDir val="col"/>
        <c:grouping val="clustered"/>
        <c:varyColors val="0"/>
        <c:ser>
          <c:idx val="0"/>
          <c:order val="0"/>
          <c:tx>
            <c:strRef>
              <c:f>'Tabell 1a och b'!$B$4</c:f>
              <c:strCache>
                <c:ptCount val="1"/>
                <c:pt idx="0">
                  <c:v>2020</c:v>
                </c:pt>
              </c:strCache>
            </c:strRef>
          </c:tx>
          <c:spPr>
            <a:solidFill>
              <a:srgbClr val="7D9AAA"/>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0-5BB3-4A71-879A-250C10ED39B3}"/>
              </c:ext>
            </c:extLst>
          </c:dPt>
          <c:dPt>
            <c:idx val="15"/>
            <c:invertIfNegative val="0"/>
            <c:bubble3D val="0"/>
            <c:extLst>
              <c:ext xmlns:c16="http://schemas.microsoft.com/office/drawing/2014/chart" uri="{C3380CC4-5D6E-409C-BE32-E72D297353CC}">
                <c16:uniqueId val="{00000002-5BB3-4A71-879A-250C10ED39B3}"/>
              </c:ext>
            </c:extLst>
          </c:dPt>
          <c:dPt>
            <c:idx val="21"/>
            <c:invertIfNegative val="0"/>
            <c:bubble3D val="0"/>
            <c:spPr>
              <a:solidFill>
                <a:srgbClr val="AF620A"/>
              </a:solidFill>
              <a:ln>
                <a:solidFill>
                  <a:sysClr val="windowText" lastClr="000000"/>
                </a:solidFill>
              </a:ln>
            </c:spPr>
            <c:extLst>
              <c:ext xmlns:c16="http://schemas.microsoft.com/office/drawing/2014/chart" uri="{C3380CC4-5D6E-409C-BE32-E72D297353CC}">
                <c16:uniqueId val="{0000000A-5BB3-4A71-879A-250C10ED39B3}"/>
              </c:ext>
            </c:extLst>
          </c:dPt>
          <c:cat>
            <c:strRef>
              <c:f>'Tabell 1a och b'!$A$5:$A$26</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b'!$B$5:$B$26</c:f>
              <c:numCache>
                <c:formatCode>0%</c:formatCode>
                <c:ptCount val="22"/>
                <c:pt idx="0">
                  <c:v>1</c:v>
                </c:pt>
                <c:pt idx="1">
                  <c:v>1</c:v>
                </c:pt>
                <c:pt idx="2">
                  <c:v>0.61538461538461542</c:v>
                </c:pt>
                <c:pt idx="3">
                  <c:v>0.94230769230769229</c:v>
                </c:pt>
                <c:pt idx="4">
                  <c:v>0.61538461538461542</c:v>
                </c:pt>
                <c:pt idx="5">
                  <c:v>0.63461538461538458</c:v>
                </c:pt>
                <c:pt idx="6">
                  <c:v>0.59615384615384615</c:v>
                </c:pt>
                <c:pt idx="7">
                  <c:v>0.89423076923076927</c:v>
                </c:pt>
                <c:pt idx="8">
                  <c:v>0.45619658119658124</c:v>
                </c:pt>
                <c:pt idx="9">
                  <c:v>0.80769230769230771</c:v>
                </c:pt>
                <c:pt idx="10">
                  <c:v>0.97252747252747251</c:v>
                </c:pt>
                <c:pt idx="11">
                  <c:v>1</c:v>
                </c:pt>
                <c:pt idx="12">
                  <c:v>0.80769230769230771</c:v>
                </c:pt>
                <c:pt idx="13">
                  <c:v>0.95192307692307687</c:v>
                </c:pt>
                <c:pt idx="14">
                  <c:v>1</c:v>
                </c:pt>
                <c:pt idx="15">
                  <c:v>1</c:v>
                </c:pt>
                <c:pt idx="16">
                  <c:v>1</c:v>
                </c:pt>
                <c:pt idx="17">
                  <c:v>1</c:v>
                </c:pt>
                <c:pt idx="18">
                  <c:v>0.80769230769230771</c:v>
                </c:pt>
                <c:pt idx="19">
                  <c:v>0.98076923076923073</c:v>
                </c:pt>
                <c:pt idx="20">
                  <c:v>0.98076923076923073</c:v>
                </c:pt>
                <c:pt idx="21">
                  <c:v>0.86015902087330665</c:v>
                </c:pt>
              </c:numCache>
            </c:numRef>
          </c:val>
          <c:extLst>
            <c:ext xmlns:c16="http://schemas.microsoft.com/office/drawing/2014/chart" uri="{C3380CC4-5D6E-409C-BE32-E72D297353CC}">
              <c16:uniqueId val="{00000003-5BB3-4A71-879A-250C10ED39B3}"/>
            </c:ext>
          </c:extLst>
        </c:ser>
        <c:ser>
          <c:idx val="1"/>
          <c:order val="1"/>
          <c:tx>
            <c:strRef>
              <c:f>'Tabell 1a och b'!$C$4</c:f>
              <c:strCache>
                <c:ptCount val="1"/>
                <c:pt idx="0">
                  <c:v>2021</c:v>
                </c:pt>
              </c:strCache>
            </c:strRef>
          </c:tx>
          <c:spPr>
            <a:solidFill>
              <a:srgbClr val="3A4E58"/>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5-5BB3-4A71-879A-250C10ED39B3}"/>
              </c:ext>
            </c:extLst>
          </c:dPt>
          <c:dPt>
            <c:idx val="15"/>
            <c:invertIfNegative val="0"/>
            <c:bubble3D val="0"/>
            <c:extLst>
              <c:ext xmlns:c16="http://schemas.microsoft.com/office/drawing/2014/chart" uri="{C3380CC4-5D6E-409C-BE32-E72D297353CC}">
                <c16:uniqueId val="{00000007-5BB3-4A71-879A-250C10ED39B3}"/>
              </c:ext>
            </c:extLst>
          </c:dPt>
          <c:dPt>
            <c:idx val="21"/>
            <c:invertIfNegative val="0"/>
            <c:bubble3D val="0"/>
            <c:spPr>
              <a:solidFill>
                <a:srgbClr val="754200"/>
              </a:solidFill>
              <a:ln>
                <a:solidFill>
                  <a:sysClr val="windowText" lastClr="000000"/>
                </a:solidFill>
              </a:ln>
            </c:spPr>
            <c:extLst>
              <c:ext xmlns:c16="http://schemas.microsoft.com/office/drawing/2014/chart" uri="{C3380CC4-5D6E-409C-BE32-E72D297353CC}">
                <c16:uniqueId val="{00000009-5BB3-4A71-879A-250C10ED39B3}"/>
              </c:ext>
            </c:extLst>
          </c:dPt>
          <c:cat>
            <c:strRef>
              <c:f>'Tabell 1a och b'!$A$5:$A$26</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b'!$C$5:$C$26</c:f>
              <c:numCache>
                <c:formatCode>0%</c:formatCode>
                <c:ptCount val="22"/>
                <c:pt idx="0">
                  <c:v>0.8125</c:v>
                </c:pt>
                <c:pt idx="1">
                  <c:v>1</c:v>
                </c:pt>
                <c:pt idx="2">
                  <c:v>0.9375</c:v>
                </c:pt>
                <c:pt idx="3">
                  <c:v>1</c:v>
                </c:pt>
                <c:pt idx="4">
                  <c:v>0.9375</c:v>
                </c:pt>
                <c:pt idx="5">
                  <c:v>1</c:v>
                </c:pt>
                <c:pt idx="6">
                  <c:v>1</c:v>
                </c:pt>
                <c:pt idx="7">
                  <c:v>0.56140350877192979</c:v>
                </c:pt>
                <c:pt idx="8">
                  <c:v>0.92934782608695654</c:v>
                </c:pt>
                <c:pt idx="9">
                  <c:v>0.75</c:v>
                </c:pt>
                <c:pt idx="10">
                  <c:v>1</c:v>
                </c:pt>
                <c:pt idx="11">
                  <c:v>1</c:v>
                </c:pt>
                <c:pt idx="12">
                  <c:v>1</c:v>
                </c:pt>
                <c:pt idx="13">
                  <c:v>0.68604651162790697</c:v>
                </c:pt>
                <c:pt idx="14">
                  <c:v>1</c:v>
                </c:pt>
                <c:pt idx="15">
                  <c:v>0.75</c:v>
                </c:pt>
                <c:pt idx="16">
                  <c:v>1</c:v>
                </c:pt>
                <c:pt idx="17">
                  <c:v>1</c:v>
                </c:pt>
                <c:pt idx="18">
                  <c:v>1</c:v>
                </c:pt>
                <c:pt idx="19">
                  <c:v>1</c:v>
                </c:pt>
                <c:pt idx="20">
                  <c:v>0.6071428571428571</c:v>
                </c:pt>
                <c:pt idx="21">
                  <c:v>0.88943248532289632</c:v>
                </c:pt>
              </c:numCache>
            </c:numRef>
          </c:val>
          <c:extLst>
            <c:ext xmlns:c16="http://schemas.microsoft.com/office/drawing/2014/chart" uri="{C3380CC4-5D6E-409C-BE32-E72D297353CC}">
              <c16:uniqueId val="{00000008-5BB3-4A71-879A-250C10ED39B3}"/>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5160707848667785"/>
          <c:y val="0.85856385982100891"/>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8592608356387885"/>
          <c:w val="0.89992923239543865"/>
          <c:h val="0.40674256934099456"/>
        </c:manualLayout>
      </c:layout>
      <c:barChart>
        <c:barDir val="col"/>
        <c:grouping val="clustered"/>
        <c:varyColors val="0"/>
        <c:ser>
          <c:idx val="0"/>
          <c:order val="0"/>
          <c:tx>
            <c:strRef>
              <c:f>'Tabell 1a och b'!$B$4</c:f>
              <c:strCache>
                <c:ptCount val="1"/>
                <c:pt idx="0">
                  <c:v>2020</c:v>
                </c:pt>
              </c:strCache>
            </c:strRef>
          </c:tx>
          <c:spPr>
            <a:solidFill>
              <a:srgbClr val="7D9AAA"/>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0-4F9F-4536-B5F3-4A6F2B885E0F}"/>
              </c:ext>
            </c:extLst>
          </c:dPt>
          <c:dPt>
            <c:idx val="15"/>
            <c:invertIfNegative val="0"/>
            <c:bubble3D val="0"/>
            <c:extLst>
              <c:ext xmlns:c16="http://schemas.microsoft.com/office/drawing/2014/chart" uri="{C3380CC4-5D6E-409C-BE32-E72D297353CC}">
                <c16:uniqueId val="{00000001-4F9F-4536-B5F3-4A6F2B885E0F}"/>
              </c:ext>
            </c:extLst>
          </c:dPt>
          <c:dPt>
            <c:idx val="21"/>
            <c:invertIfNegative val="0"/>
            <c:bubble3D val="0"/>
            <c:spPr>
              <a:solidFill>
                <a:srgbClr val="AF620A"/>
              </a:solidFill>
              <a:ln>
                <a:solidFill>
                  <a:sysClr val="windowText" lastClr="000000"/>
                </a:solidFill>
              </a:ln>
            </c:spPr>
            <c:extLst>
              <c:ext xmlns:c16="http://schemas.microsoft.com/office/drawing/2014/chart" uri="{C3380CC4-5D6E-409C-BE32-E72D297353CC}">
                <c16:uniqueId val="{00000003-4F9F-4536-B5F3-4A6F2B885E0F}"/>
              </c:ext>
            </c:extLst>
          </c:dPt>
          <c:cat>
            <c:strRef>
              <c:f>'Tabell 1a och b'!$A$37:$A$58</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b'!$B$37:$B$58</c:f>
              <c:numCache>
                <c:formatCode>0%</c:formatCode>
                <c:ptCount val="22"/>
                <c:pt idx="0">
                  <c:v>1</c:v>
                </c:pt>
                <c:pt idx="1">
                  <c:v>1</c:v>
                </c:pt>
                <c:pt idx="2">
                  <c:v>1</c:v>
                </c:pt>
                <c:pt idx="3">
                  <c:v>0.86363636363636365</c:v>
                </c:pt>
                <c:pt idx="4">
                  <c:v>1</c:v>
                </c:pt>
                <c:pt idx="5">
                  <c:v>0.13636363636363635</c:v>
                </c:pt>
                <c:pt idx="6">
                  <c:v>0.95454545454545459</c:v>
                </c:pt>
                <c:pt idx="7">
                  <c:v>0.6045454545454545</c:v>
                </c:pt>
                <c:pt idx="8">
                  <c:v>0.61363636363636298</c:v>
                </c:pt>
                <c:pt idx="9">
                  <c:v>0.90909090909090906</c:v>
                </c:pt>
                <c:pt idx="10">
                  <c:v>0.57402597402597422</c:v>
                </c:pt>
                <c:pt idx="11">
                  <c:v>0.54545454545454541</c:v>
                </c:pt>
                <c:pt idx="12">
                  <c:v>1</c:v>
                </c:pt>
                <c:pt idx="13">
                  <c:v>0.82272727272727275</c:v>
                </c:pt>
                <c:pt idx="14">
                  <c:v>1</c:v>
                </c:pt>
                <c:pt idx="15">
                  <c:v>1</c:v>
                </c:pt>
                <c:pt idx="16">
                  <c:v>0.95454545454545459</c:v>
                </c:pt>
                <c:pt idx="17">
                  <c:v>1</c:v>
                </c:pt>
                <c:pt idx="18">
                  <c:v>0</c:v>
                </c:pt>
                <c:pt idx="19">
                  <c:v>0.90909090909090906</c:v>
                </c:pt>
                <c:pt idx="20">
                  <c:v>1</c:v>
                </c:pt>
                <c:pt idx="21">
                  <c:v>0.80417439703153992</c:v>
                </c:pt>
              </c:numCache>
            </c:numRef>
          </c:val>
          <c:extLst>
            <c:ext xmlns:c16="http://schemas.microsoft.com/office/drawing/2014/chart" uri="{C3380CC4-5D6E-409C-BE32-E72D297353CC}">
              <c16:uniqueId val="{00000004-4F9F-4536-B5F3-4A6F2B885E0F}"/>
            </c:ext>
          </c:extLst>
        </c:ser>
        <c:ser>
          <c:idx val="1"/>
          <c:order val="1"/>
          <c:tx>
            <c:strRef>
              <c:f>'Tabell 1a och b'!$C$4</c:f>
              <c:strCache>
                <c:ptCount val="1"/>
                <c:pt idx="0">
                  <c:v>2021</c:v>
                </c:pt>
              </c:strCache>
            </c:strRef>
          </c:tx>
          <c:spPr>
            <a:solidFill>
              <a:srgbClr val="3A4E58"/>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6-4F9F-4536-B5F3-4A6F2B885E0F}"/>
              </c:ext>
            </c:extLst>
          </c:dPt>
          <c:dPt>
            <c:idx val="15"/>
            <c:invertIfNegative val="0"/>
            <c:bubble3D val="0"/>
            <c:extLst>
              <c:ext xmlns:c16="http://schemas.microsoft.com/office/drawing/2014/chart" uri="{C3380CC4-5D6E-409C-BE32-E72D297353CC}">
                <c16:uniqueId val="{00000008-4F9F-4536-B5F3-4A6F2B885E0F}"/>
              </c:ext>
            </c:extLst>
          </c:dPt>
          <c:dPt>
            <c:idx val="21"/>
            <c:invertIfNegative val="0"/>
            <c:bubble3D val="0"/>
            <c:spPr>
              <a:solidFill>
                <a:srgbClr val="754200"/>
              </a:solidFill>
              <a:ln>
                <a:solidFill>
                  <a:sysClr val="windowText" lastClr="000000"/>
                </a:solidFill>
              </a:ln>
            </c:spPr>
            <c:extLst>
              <c:ext xmlns:c16="http://schemas.microsoft.com/office/drawing/2014/chart" uri="{C3380CC4-5D6E-409C-BE32-E72D297353CC}">
                <c16:uniqueId val="{0000000A-4F9F-4536-B5F3-4A6F2B885E0F}"/>
              </c:ext>
            </c:extLst>
          </c:dPt>
          <c:cat>
            <c:strRef>
              <c:f>'Tabell 1a och b'!$A$37:$A$58</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b'!$C$37:$C$58</c:f>
              <c:numCache>
                <c:formatCode>0%</c:formatCode>
                <c:ptCount val="22"/>
                <c:pt idx="0">
                  <c:v>1</c:v>
                </c:pt>
                <c:pt idx="1">
                  <c:v>1</c:v>
                </c:pt>
                <c:pt idx="2">
                  <c:v>1</c:v>
                </c:pt>
                <c:pt idx="3">
                  <c:v>1</c:v>
                </c:pt>
                <c:pt idx="4">
                  <c:v>1</c:v>
                </c:pt>
                <c:pt idx="5">
                  <c:v>0.95454545454545459</c:v>
                </c:pt>
                <c:pt idx="6">
                  <c:v>0.95454545454545459</c:v>
                </c:pt>
                <c:pt idx="7">
                  <c:v>0.46808510638297873</c:v>
                </c:pt>
                <c:pt idx="8">
                  <c:v>0.7068965517241379</c:v>
                </c:pt>
                <c:pt idx="9">
                  <c:v>0.90909090909090906</c:v>
                </c:pt>
                <c:pt idx="10">
                  <c:v>0.9145299145299145</c:v>
                </c:pt>
                <c:pt idx="11">
                  <c:v>0</c:v>
                </c:pt>
                <c:pt idx="12">
                  <c:v>1</c:v>
                </c:pt>
                <c:pt idx="13">
                  <c:v>0.36666666666666664</c:v>
                </c:pt>
                <c:pt idx="14">
                  <c:v>1</c:v>
                </c:pt>
                <c:pt idx="15">
                  <c:v>1</c:v>
                </c:pt>
                <c:pt idx="16">
                  <c:v>0.95454545454545459</c:v>
                </c:pt>
                <c:pt idx="17">
                  <c:v>1</c:v>
                </c:pt>
                <c:pt idx="18">
                  <c:v>0.86363636363636365</c:v>
                </c:pt>
                <c:pt idx="19">
                  <c:v>0.81818181818181823</c:v>
                </c:pt>
                <c:pt idx="20">
                  <c:v>1</c:v>
                </c:pt>
                <c:pt idx="21">
                  <c:v>0.79533678756476689</c:v>
                </c:pt>
              </c:numCache>
            </c:numRef>
          </c:val>
          <c:extLst>
            <c:ext xmlns:c16="http://schemas.microsoft.com/office/drawing/2014/chart" uri="{C3380CC4-5D6E-409C-BE32-E72D297353CC}">
              <c16:uniqueId val="{0000000B-4F9F-4536-B5F3-4A6F2B885E0F}"/>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5919142819558638"/>
          <c:y val="0.8714029534792748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solidFill>
            <a:srgbClr val="C9D6DC"/>
          </a:solidFill>
          <a:ln>
            <a:solidFill>
              <a:schemeClr val="tx1"/>
            </a:solidFill>
          </a:ln>
          <a:effectLst/>
        </c:spPr>
        <c:marker>
          <c:symbol val="none"/>
        </c:marker>
      </c:pivotFmt>
      <c:pivotFmt>
        <c:idx val="1"/>
        <c:spPr>
          <a:solidFill>
            <a:schemeClr val="accent1"/>
          </a:solidFill>
          <a:ln>
            <a:solidFill>
              <a:schemeClr val="tx1"/>
            </a:solidFill>
          </a:ln>
          <a:effectLst/>
        </c:spPr>
        <c:marker>
          <c:symbol val="none"/>
        </c:marker>
      </c:pivotFmt>
    </c:pivotFmts>
    <c:plotArea>
      <c:layout>
        <c:manualLayout>
          <c:layoutTarget val="inner"/>
          <c:xMode val="edge"/>
          <c:yMode val="edge"/>
          <c:x val="0.36780944881889766"/>
          <c:y val="0.13585663860982894"/>
          <c:w val="0.85252690288713906"/>
          <c:h val="0.80660150239840711"/>
        </c:manualLayout>
      </c:layout>
      <c:barChart>
        <c:barDir val="bar"/>
        <c:grouping val="clustered"/>
        <c:varyColors val="0"/>
        <c:ser>
          <c:idx val="0"/>
          <c:order val="0"/>
          <c:tx>
            <c:strRef>
              <c:f>'Tabell 2'!$B$3</c:f>
              <c:strCache>
                <c:ptCount val="1"/>
                <c:pt idx="0">
                  <c:v>helåret 2020</c:v>
                </c:pt>
              </c:strCache>
            </c:strRef>
          </c:tx>
          <c:spPr>
            <a:solidFill>
              <a:srgbClr val="C9D6DC"/>
            </a:solidFill>
            <a:ln>
              <a:solidFill>
                <a:schemeClr val="tx1"/>
              </a:solidFill>
            </a:ln>
            <a:effectLst/>
          </c:spPr>
          <c:invertIfNegative val="0"/>
          <c:cat>
            <c:strRef>
              <c:extLst>
                <c:ext xmlns:c15="http://schemas.microsoft.com/office/drawing/2012/chart" uri="{02D57815-91ED-43cb-92C2-25804820EDAC}">
                  <c15:fullRef>
                    <c15:sqref>'Tabell 2'!$A$4:$A$34</c15:sqref>
                  </c15:fullRef>
                </c:ext>
              </c:extLst>
              <c:f>('Tabell 2'!$A$5:$A$23,'Tabell 2'!$A$25,'Tabell 2'!$A$27:$A$30,'Tabell 2'!$A$32:$A$34)</c:f>
              <c:strCache>
                <c:ptCount val="27"/>
                <c:pt idx="0">
                  <c:v>Rollatorer</c:v>
                </c:pt>
                <c:pt idx="1">
                  <c:v>Manuella tvåhjulsdr. rullstolar</c:v>
                </c:pt>
                <c:pt idx="2">
                  <c:v>Manuella vårdarmanövrerade. rullstolar</c:v>
                </c:pt>
                <c:pt idx="3">
                  <c:v>Kalendrar och tidtabeller</c:v>
                </c:pt>
                <c:pt idx="4">
                  <c:v>Sängar o likn</c:v>
                </c:pt>
                <c:pt idx="5">
                  <c:v>Gåbord</c:v>
                </c:pt>
                <c:pt idx="6">
                  <c:v>Gåstativ</c:v>
                </c:pt>
                <c:pt idx="7">
                  <c:v>Ur och klockor</c:v>
                </c:pt>
                <c:pt idx="8">
                  <c:v>Stöd för sängar</c:v>
                </c:pt>
                <c:pt idx="9">
                  <c:v>Tyngdtäcken</c:v>
                </c:pt>
                <c:pt idx="10">
                  <c:v>Mob. lyftar slingsäten</c:v>
                </c:pt>
                <c:pt idx="11">
                  <c:v>El-rullstolar, elektronisk styrning</c:v>
                </c:pt>
                <c:pt idx="12">
                  <c:v>El-rullstolar, manuell styrning</c:v>
                </c:pt>
                <c:pt idx="13">
                  <c:v>Stationära lyftar</c:v>
                </c:pt>
                <c:pt idx="14">
                  <c:v>Samtalsapparater</c:v>
                </c:pt>
                <c:pt idx="15">
                  <c:v>Mob. lyftar stående</c:v>
                </c:pt>
                <c:pt idx="16">
                  <c:v>Gåstolar</c:v>
                </c:pt>
                <c:pt idx="17">
                  <c:v>Programv. närkommunikation</c:v>
                </c:pt>
                <c:pt idx="18">
                  <c:v>Röstförstärkare</c:v>
                </c:pt>
                <c:pt idx="19">
                  <c:v>I&amp;B hörapparater</c:v>
                </c:pt>
                <c:pt idx="20">
                  <c:v>Ankelortoser</c:v>
                </c:pt>
                <c:pt idx="21">
                  <c:v>Knäortoser</c:v>
                </c:pt>
                <c:pt idx="22">
                  <c:v>Transtibiella proteser</c:v>
                </c:pt>
                <c:pt idx="23">
                  <c:v>Helbensortoser</c:v>
                </c:pt>
                <c:pt idx="24">
                  <c:v>Förstorande videosystem</c:v>
                </c:pt>
                <c:pt idx="25">
                  <c:v>Ljudutrustning</c:v>
                </c:pt>
                <c:pt idx="26">
                  <c:v>Läsmaskiner</c:v>
                </c:pt>
              </c:strCache>
            </c:strRef>
          </c:cat>
          <c:val>
            <c:numRef>
              <c:extLst>
                <c:ext xmlns:c15="http://schemas.microsoft.com/office/drawing/2012/chart" uri="{02D57815-91ED-43cb-92C2-25804820EDAC}">
                  <c15:fullRef>
                    <c15:sqref>'Tabell 2'!$B$4:$B$34</c15:sqref>
                  </c15:fullRef>
                </c:ext>
              </c:extLst>
              <c:f>('Tabell 2'!$B$5:$B$23,'Tabell 2'!$B$25,'Tabell 2'!$B$27:$B$30,'Tabell 2'!$B$32:$B$34)</c:f>
              <c:numCache>
                <c:formatCode>#,##0</c:formatCode>
                <c:ptCount val="27"/>
                <c:pt idx="0">
                  <c:v>183828</c:v>
                </c:pt>
                <c:pt idx="1">
                  <c:v>95912</c:v>
                </c:pt>
                <c:pt idx="2">
                  <c:v>49243</c:v>
                </c:pt>
                <c:pt idx="3">
                  <c:v>18276</c:v>
                </c:pt>
                <c:pt idx="4">
                  <c:v>21786</c:v>
                </c:pt>
                <c:pt idx="5">
                  <c:v>19831</c:v>
                </c:pt>
                <c:pt idx="6">
                  <c:v>13988</c:v>
                </c:pt>
                <c:pt idx="7">
                  <c:v>11893</c:v>
                </c:pt>
                <c:pt idx="8">
                  <c:v>14150</c:v>
                </c:pt>
                <c:pt idx="9">
                  <c:v>26851</c:v>
                </c:pt>
                <c:pt idx="10">
                  <c:v>11923</c:v>
                </c:pt>
                <c:pt idx="11">
                  <c:v>2886</c:v>
                </c:pt>
                <c:pt idx="12">
                  <c:v>3000</c:v>
                </c:pt>
                <c:pt idx="13">
                  <c:v>3279</c:v>
                </c:pt>
                <c:pt idx="14">
                  <c:v>2015</c:v>
                </c:pt>
                <c:pt idx="15">
                  <c:v>2290</c:v>
                </c:pt>
                <c:pt idx="16">
                  <c:v>1592</c:v>
                </c:pt>
                <c:pt idx="17">
                  <c:v>871</c:v>
                </c:pt>
                <c:pt idx="18">
                  <c:v>459</c:v>
                </c:pt>
                <c:pt idx="19">
                  <c:v>90496</c:v>
                </c:pt>
                <c:pt idx="20">
                  <c:v>0</c:v>
                </c:pt>
                <c:pt idx="21">
                  <c:v>0</c:v>
                </c:pt>
                <c:pt idx="22">
                  <c:v>1282</c:v>
                </c:pt>
                <c:pt idx="23">
                  <c:v>0</c:v>
                </c:pt>
                <c:pt idx="24">
                  <c:v>2525</c:v>
                </c:pt>
                <c:pt idx="25">
                  <c:v>2778</c:v>
                </c:pt>
                <c:pt idx="26">
                  <c:v>201</c:v>
                </c:pt>
              </c:numCache>
            </c:numRef>
          </c:val>
          <c:extLst>
            <c:ext xmlns:c16="http://schemas.microsoft.com/office/drawing/2014/chart" uri="{C3380CC4-5D6E-409C-BE32-E72D297353CC}">
              <c16:uniqueId val="{00000008-F6F9-406F-B21A-A108A04A0D73}"/>
            </c:ext>
          </c:extLst>
        </c:ser>
        <c:ser>
          <c:idx val="1"/>
          <c:order val="1"/>
          <c:tx>
            <c:strRef>
              <c:f>'Tabell 2'!$C$3</c:f>
              <c:strCache>
                <c:ptCount val="1"/>
                <c:pt idx="0">
                  <c:v>helåret 2021</c:v>
                </c:pt>
              </c:strCache>
            </c:strRef>
          </c:tx>
          <c:spPr>
            <a:solidFill>
              <a:schemeClr val="accent2"/>
            </a:solidFill>
            <a:ln>
              <a:solidFill>
                <a:schemeClr val="tx1"/>
              </a:solidFill>
            </a:ln>
            <a:effectLst/>
          </c:spPr>
          <c:invertIfNegative val="0"/>
          <c:cat>
            <c:strRef>
              <c:extLst>
                <c:ext xmlns:c15="http://schemas.microsoft.com/office/drawing/2012/chart" uri="{02D57815-91ED-43cb-92C2-25804820EDAC}">
                  <c15:fullRef>
                    <c15:sqref>'Tabell 2'!$A$4:$A$34</c15:sqref>
                  </c15:fullRef>
                </c:ext>
              </c:extLst>
              <c:f>('Tabell 2'!$A$5:$A$23,'Tabell 2'!$A$25,'Tabell 2'!$A$27:$A$30,'Tabell 2'!$A$32:$A$34)</c:f>
              <c:strCache>
                <c:ptCount val="27"/>
                <c:pt idx="0">
                  <c:v>Rollatorer</c:v>
                </c:pt>
                <c:pt idx="1">
                  <c:v>Manuella tvåhjulsdr. rullstolar</c:v>
                </c:pt>
                <c:pt idx="2">
                  <c:v>Manuella vårdarmanövrerade. rullstolar</c:v>
                </c:pt>
                <c:pt idx="3">
                  <c:v>Kalendrar och tidtabeller</c:v>
                </c:pt>
                <c:pt idx="4">
                  <c:v>Sängar o likn</c:v>
                </c:pt>
                <c:pt idx="5">
                  <c:v>Gåbord</c:v>
                </c:pt>
                <c:pt idx="6">
                  <c:v>Gåstativ</c:v>
                </c:pt>
                <c:pt idx="7">
                  <c:v>Ur och klockor</c:v>
                </c:pt>
                <c:pt idx="8">
                  <c:v>Stöd för sängar</c:v>
                </c:pt>
                <c:pt idx="9">
                  <c:v>Tyngdtäcken</c:v>
                </c:pt>
                <c:pt idx="10">
                  <c:v>Mob. lyftar slingsäten</c:v>
                </c:pt>
                <c:pt idx="11">
                  <c:v>El-rullstolar, elektronisk styrning</c:v>
                </c:pt>
                <c:pt idx="12">
                  <c:v>El-rullstolar, manuell styrning</c:v>
                </c:pt>
                <c:pt idx="13">
                  <c:v>Stationära lyftar</c:v>
                </c:pt>
                <c:pt idx="14">
                  <c:v>Samtalsapparater</c:v>
                </c:pt>
                <c:pt idx="15">
                  <c:v>Mob. lyftar stående</c:v>
                </c:pt>
                <c:pt idx="16">
                  <c:v>Gåstolar</c:v>
                </c:pt>
                <c:pt idx="17">
                  <c:v>Programv. närkommunikation</c:v>
                </c:pt>
                <c:pt idx="18">
                  <c:v>Röstförstärkare</c:v>
                </c:pt>
                <c:pt idx="19">
                  <c:v>I&amp;B hörapparater</c:v>
                </c:pt>
                <c:pt idx="20">
                  <c:v>Ankelortoser</c:v>
                </c:pt>
                <c:pt idx="21">
                  <c:v>Knäortoser</c:v>
                </c:pt>
                <c:pt idx="22">
                  <c:v>Transtibiella proteser</c:v>
                </c:pt>
                <c:pt idx="23">
                  <c:v>Helbensortoser</c:v>
                </c:pt>
                <c:pt idx="24">
                  <c:v>Förstorande videosystem</c:v>
                </c:pt>
                <c:pt idx="25">
                  <c:v>Ljudutrustning</c:v>
                </c:pt>
                <c:pt idx="26">
                  <c:v>Läsmaskiner</c:v>
                </c:pt>
              </c:strCache>
            </c:strRef>
          </c:cat>
          <c:val>
            <c:numRef>
              <c:extLst>
                <c:ext xmlns:c15="http://schemas.microsoft.com/office/drawing/2012/chart" uri="{02D57815-91ED-43cb-92C2-25804820EDAC}">
                  <c15:fullRef>
                    <c15:sqref>'Tabell 2'!$C$4:$C$34</c15:sqref>
                  </c15:fullRef>
                </c:ext>
              </c:extLst>
              <c:f>('Tabell 2'!$C$5:$C$23,'Tabell 2'!$C$25,'Tabell 2'!$C$27:$C$30,'Tabell 2'!$C$32:$C$34)</c:f>
              <c:numCache>
                <c:formatCode>#,##0</c:formatCode>
                <c:ptCount val="27"/>
                <c:pt idx="0">
                  <c:v>150380</c:v>
                </c:pt>
                <c:pt idx="1">
                  <c:v>79442</c:v>
                </c:pt>
                <c:pt idx="2">
                  <c:v>49973</c:v>
                </c:pt>
                <c:pt idx="3">
                  <c:v>20606</c:v>
                </c:pt>
                <c:pt idx="4">
                  <c:v>19565</c:v>
                </c:pt>
                <c:pt idx="5">
                  <c:v>18859</c:v>
                </c:pt>
                <c:pt idx="6">
                  <c:v>14879</c:v>
                </c:pt>
                <c:pt idx="7">
                  <c:v>12893</c:v>
                </c:pt>
                <c:pt idx="8">
                  <c:v>12543</c:v>
                </c:pt>
                <c:pt idx="9">
                  <c:v>11380</c:v>
                </c:pt>
                <c:pt idx="10">
                  <c:v>9615</c:v>
                </c:pt>
                <c:pt idx="11">
                  <c:v>3596</c:v>
                </c:pt>
                <c:pt idx="12">
                  <c:v>2941</c:v>
                </c:pt>
                <c:pt idx="13">
                  <c:v>2237</c:v>
                </c:pt>
                <c:pt idx="14">
                  <c:v>2232</c:v>
                </c:pt>
                <c:pt idx="15">
                  <c:v>2110</c:v>
                </c:pt>
                <c:pt idx="16">
                  <c:v>1471</c:v>
                </c:pt>
                <c:pt idx="17">
                  <c:v>777</c:v>
                </c:pt>
                <c:pt idx="18">
                  <c:v>494</c:v>
                </c:pt>
                <c:pt idx="19">
                  <c:v>91453</c:v>
                </c:pt>
                <c:pt idx="20">
                  <c:v>17291</c:v>
                </c:pt>
                <c:pt idx="21">
                  <c:v>12470</c:v>
                </c:pt>
                <c:pt idx="22">
                  <c:v>1205</c:v>
                </c:pt>
                <c:pt idx="23">
                  <c:v>500</c:v>
                </c:pt>
                <c:pt idx="24">
                  <c:v>2735</c:v>
                </c:pt>
                <c:pt idx="25">
                  <c:v>2430</c:v>
                </c:pt>
                <c:pt idx="26">
                  <c:v>191</c:v>
                </c:pt>
              </c:numCache>
            </c:numRef>
          </c:val>
          <c:extLst>
            <c:ext xmlns:c16="http://schemas.microsoft.com/office/drawing/2014/chart" uri="{C3380CC4-5D6E-409C-BE32-E72D297353CC}">
              <c16:uniqueId val="{00000009-F6F9-406F-B21A-A108A04A0D73}"/>
            </c:ext>
          </c:extLst>
        </c:ser>
        <c:dLbls>
          <c:showLegendKey val="0"/>
          <c:showVal val="0"/>
          <c:showCatName val="0"/>
          <c:showSerName val="0"/>
          <c:showPercent val="0"/>
          <c:showBubbleSize val="0"/>
        </c:dLbls>
        <c:gapWidth val="150"/>
        <c:axId val="158751744"/>
        <c:axId val="159262208"/>
      </c:barChart>
      <c:catAx>
        <c:axId val="158751744"/>
        <c:scaling>
          <c:orientation val="maxMin"/>
        </c:scaling>
        <c:delete val="0"/>
        <c:axPos val="l"/>
        <c:numFmt formatCode="[&gt;=1000]#\ ###\ &quot; tkr&quot;;General" sourceLinked="0"/>
        <c:majorTickMark val="in"/>
        <c:minorTickMark val="none"/>
        <c:tickLblPos val="nextTo"/>
        <c:spPr>
          <a:noFill/>
          <a:ln w="3175" cap="flat" cmpd="sng" algn="ctr">
            <a:solidFill>
              <a:sysClr val="windowText" lastClr="000000"/>
            </a:solidFill>
            <a:prstDash val="solid"/>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159262208"/>
        <c:crosses val="autoZero"/>
        <c:auto val="1"/>
        <c:lblAlgn val="ctr"/>
        <c:lblOffset val="100"/>
        <c:noMultiLvlLbl val="0"/>
      </c:catAx>
      <c:valAx>
        <c:axId val="159262208"/>
        <c:scaling>
          <c:orientation val="minMax"/>
        </c:scaling>
        <c:delete val="0"/>
        <c:axPos val="t"/>
        <c:majorGridlines>
          <c:spPr>
            <a:ln w="3175" cap="flat" cmpd="sng" algn="ctr">
              <a:solidFill>
                <a:srgbClr val="DAD7CB"/>
              </a:solidFill>
              <a:prstDash val="solid"/>
              <a:round/>
            </a:ln>
            <a:effectLst/>
          </c:spPr>
        </c:majorGridlines>
        <c:numFmt formatCode="General" sourceLinked="0"/>
        <c:majorTickMark val="none"/>
        <c:minorTickMark val="none"/>
        <c:tickLblPos val="nextTo"/>
        <c:spPr>
          <a:noFill/>
          <a:ln w="3175" cap="flat" cmpd="sng" algn="ctr">
            <a:solidFill>
              <a:sysClr val="windowText" lastClr="000000"/>
            </a:solidFill>
            <a:prstDash val="solid"/>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158751744"/>
        <c:crosses val="autoZero"/>
        <c:crossBetween val="between"/>
        <c:dispUnits>
          <c:builtInUnit val="thousands"/>
          <c:dispUnits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mn-lt"/>
                    <a:ea typeface="+mn-ea"/>
                    <a:cs typeface="+mn-cs"/>
                  </a:defRPr>
                </a:pPr>
                <a:endParaRPr lang="sv-SE"/>
              </a:p>
            </c:txPr>
          </c:dispUnitsLbl>
        </c:dispUnits>
      </c:valAx>
      <c:spPr>
        <a:solidFill>
          <a:srgbClr val="FFFFFF"/>
        </a:solidFill>
        <a:ln w="3175">
          <a:solidFill>
            <a:sysClr val="windowText" lastClr="000000"/>
          </a:solidFill>
        </a:ln>
        <a:effectLst/>
      </c:spPr>
    </c:plotArea>
    <c:legend>
      <c:legendPos val="b"/>
      <c:layout>
        <c:manualLayout>
          <c:xMode val="edge"/>
          <c:yMode val="edge"/>
          <c:x val="0.76953749220573953"/>
          <c:y val="0.19199637976287443"/>
          <c:w val="0.1498916054001537"/>
          <c:h val="6.0359851570277852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rgbClr val="DAD7CB"/>
    </a:solidFill>
    <a:ln w="0" cap="flat" cmpd="sng" algn="ctr">
      <a:noFill/>
      <a:prstDash val="solid"/>
      <a:round/>
    </a:ln>
    <a:effectLst/>
  </c:spPr>
  <c:txPr>
    <a:bodyPr/>
    <a:lstStyle/>
    <a:p>
      <a:pPr>
        <a:defRPr sz="700" baseline="0"/>
      </a:pPr>
      <a:endParaRPr lang="sv-SE"/>
    </a:p>
  </c:txPr>
  <c:printSettings>
    <c:headerFooter/>
    <c:pageMargins b="0.75" l="0.7" r="0.7" t="0.75" header="0.3" footer="0.3"/>
    <c:pageSetup/>
  </c:printSettings>
  <c:userShapes r:id="rId3"/>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[2022-12-8243-tabeller.xlsx]Blad4!Pivottabell2</c:name>
    <c:fmtId val="0"/>
  </c:pivotSource>
  <c:chart>
    <c:autoTitleDeleted val="1"/>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spPr>
          <a:solidFill>
            <a:srgbClr val="7D9AAA"/>
          </a:solidFill>
        </c:spPr>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spPr>
          <a:solidFill>
            <a:srgbClr val="A6BCC6"/>
          </a:solidFill>
        </c:spPr>
        <c:marker>
          <c:symbol val="none"/>
        </c:marker>
      </c:pivotFmt>
      <c:pivotFmt>
        <c:idx val="12"/>
      </c:pivotFmt>
    </c:pivotFmts>
    <c:plotArea>
      <c:layout>
        <c:manualLayout>
          <c:layoutTarget val="inner"/>
          <c:xMode val="edge"/>
          <c:yMode val="edge"/>
          <c:x val="6.7760279965004375E-2"/>
          <c:y val="0.20874676303266057"/>
          <c:w val="0.85252690288713906"/>
          <c:h val="0.55685622630504517"/>
        </c:manualLayout>
      </c:layout>
      <c:barChart>
        <c:barDir val="col"/>
        <c:grouping val="clustered"/>
        <c:varyColors val="0"/>
        <c:ser>
          <c:idx val="0"/>
          <c:order val="0"/>
          <c:tx>
            <c:strRef>
              <c:f>Blad4!$B$3</c:f>
              <c:strCache>
                <c:ptCount val="1"/>
                <c:pt idx="0">
                  <c:v>Summa av per_kap</c:v>
                </c:pt>
              </c:strCache>
            </c:strRef>
          </c:tx>
          <c:spPr>
            <a:solidFill>
              <a:srgbClr val="A6BCC6"/>
            </a:solidFill>
          </c:spPr>
          <c:invertIfNegative val="0"/>
          <c:cat>
            <c:strRef>
              <c:f>Blad4!$A$4:$A$25</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Blad4!$B$4:$B$25</c:f>
              <c:numCache>
                <c:formatCode>General</c:formatCode>
                <c:ptCount val="21"/>
                <c:pt idx="0">
                  <c:v>8.3202969265516402E-2</c:v>
                </c:pt>
                <c:pt idx="1">
                  <c:v>7.0602347844678989E-2</c:v>
                </c:pt>
                <c:pt idx="2">
                  <c:v>5.4408236152308609E-2</c:v>
                </c:pt>
                <c:pt idx="3">
                  <c:v>6.0939628665816009E-2</c:v>
                </c:pt>
                <c:pt idx="4">
                  <c:v>6.3598327058693851E-2</c:v>
                </c:pt>
                <c:pt idx="5">
                  <c:v>2.3229898553206015E-2</c:v>
                </c:pt>
                <c:pt idx="6">
                  <c:v>7.6479653816823825E-2</c:v>
                </c:pt>
                <c:pt idx="7">
                  <c:v>7.6804624070055977E-2</c:v>
                </c:pt>
                <c:pt idx="8">
                  <c:v>7.0053419847188159E-2</c:v>
                </c:pt>
                <c:pt idx="9">
                  <c:v>6.1956321636249471E-2</c:v>
                </c:pt>
                <c:pt idx="10">
                  <c:v>6.0916438443748486E-2</c:v>
                </c:pt>
                <c:pt idx="11">
                  <c:v>5.6399699582933921E-2</c:v>
                </c:pt>
                <c:pt idx="12">
                  <c:v>9.2183283078437733E-2</c:v>
                </c:pt>
                <c:pt idx="13">
                  <c:v>4.5909218394936328E-2</c:v>
                </c:pt>
                <c:pt idx="14">
                  <c:v>7.7602581400502718E-2</c:v>
                </c:pt>
                <c:pt idx="15">
                  <c:v>8.1195518668754088E-2</c:v>
                </c:pt>
                <c:pt idx="16">
                  <c:v>8.456676372339117E-2</c:v>
                </c:pt>
                <c:pt idx="17">
                  <c:v>6.9829918942070593E-2</c:v>
                </c:pt>
                <c:pt idx="18">
                  <c:v>5.5418044228959754E-2</c:v>
                </c:pt>
                <c:pt idx="19">
                  <c:v>7.7622291043284927E-2</c:v>
                </c:pt>
                <c:pt idx="20">
                  <c:v>3.7608434325436209E-2</c:v>
                </c:pt>
              </c:numCache>
            </c:numRef>
          </c:val>
          <c:extLst>
            <c:ext xmlns:c16="http://schemas.microsoft.com/office/drawing/2014/chart" uri="{C3380CC4-5D6E-409C-BE32-E72D297353CC}">
              <c16:uniqueId val="{00000013-8B81-4C8F-BBE4-207EFADBCF14}"/>
            </c:ext>
          </c:extLst>
        </c:ser>
        <c:dLbls>
          <c:showLegendKey val="0"/>
          <c:showVal val="0"/>
          <c:showCatName val="0"/>
          <c:showSerName val="0"/>
          <c:showPercent val="0"/>
          <c:showBubbleSize val="0"/>
        </c:dLbls>
        <c:gapWidth val="150"/>
        <c:axId val="158751744"/>
        <c:axId val="159262208"/>
      </c:barChart>
      <c:lineChart>
        <c:grouping val="stacked"/>
        <c:varyColors val="0"/>
        <c:ser>
          <c:idx val="1"/>
          <c:order val="1"/>
          <c:tx>
            <c:strRef>
              <c:f>Blad4!$C$3</c:f>
              <c:strCache>
                <c:ptCount val="1"/>
                <c:pt idx="0">
                  <c:v>Summa av median_per_kap_alla_reg</c:v>
                </c:pt>
              </c:strCache>
            </c:strRef>
          </c:tx>
          <c:cat>
            <c:strRef>
              <c:f>Blad4!$A$4:$A$25</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Blad4!$C$4:$C$25</c:f>
              <c:numCache>
                <c:formatCode>General</c:formatCode>
                <c:ptCount val="21"/>
                <c:pt idx="0">
                  <c:v>7.1363538443191862E-2</c:v>
                </c:pt>
                <c:pt idx="1">
                  <c:v>7.1363538443191862E-2</c:v>
                </c:pt>
                <c:pt idx="2">
                  <c:v>7.1363538443191862E-2</c:v>
                </c:pt>
                <c:pt idx="3">
                  <c:v>7.1363538443191862E-2</c:v>
                </c:pt>
                <c:pt idx="4">
                  <c:v>7.1363538443191862E-2</c:v>
                </c:pt>
                <c:pt idx="5">
                  <c:v>7.1363538443191862E-2</c:v>
                </c:pt>
                <c:pt idx="6">
                  <c:v>7.1363538443191862E-2</c:v>
                </c:pt>
                <c:pt idx="7">
                  <c:v>7.1363538443191862E-2</c:v>
                </c:pt>
                <c:pt idx="8">
                  <c:v>7.1363538443191862E-2</c:v>
                </c:pt>
                <c:pt idx="9">
                  <c:v>7.1363538443191862E-2</c:v>
                </c:pt>
                <c:pt idx="10">
                  <c:v>7.1363538443191862E-2</c:v>
                </c:pt>
                <c:pt idx="11">
                  <c:v>7.1363538443191862E-2</c:v>
                </c:pt>
                <c:pt idx="12">
                  <c:v>7.1363538443191862E-2</c:v>
                </c:pt>
                <c:pt idx="13">
                  <c:v>7.1363538443191862E-2</c:v>
                </c:pt>
                <c:pt idx="14">
                  <c:v>7.1363538443191862E-2</c:v>
                </c:pt>
                <c:pt idx="15">
                  <c:v>7.1363538443191862E-2</c:v>
                </c:pt>
                <c:pt idx="16">
                  <c:v>7.1363538443191862E-2</c:v>
                </c:pt>
                <c:pt idx="17">
                  <c:v>7.1363538443191862E-2</c:v>
                </c:pt>
                <c:pt idx="18">
                  <c:v>7.1363538443191862E-2</c:v>
                </c:pt>
                <c:pt idx="19">
                  <c:v>7.1363538443191862E-2</c:v>
                </c:pt>
                <c:pt idx="20">
                  <c:v>7.1363538443191862E-2</c:v>
                </c:pt>
              </c:numCache>
            </c:numRef>
          </c:val>
          <c:smooth val="0"/>
          <c:extLst>
            <c:ext xmlns:c16="http://schemas.microsoft.com/office/drawing/2014/chart" uri="{C3380CC4-5D6E-409C-BE32-E72D297353CC}">
              <c16:uniqueId val="{00000014-8B81-4C8F-BBE4-207EFADBCF14}"/>
            </c:ext>
          </c:extLst>
        </c:ser>
        <c:dLbls>
          <c:showLegendKey val="0"/>
          <c:showVal val="0"/>
          <c:showCatName val="0"/>
          <c:showSerName val="0"/>
          <c:showPercent val="0"/>
          <c:showBubbleSize val="0"/>
        </c:dLbls>
        <c:marker val="1"/>
        <c:smooth val="0"/>
        <c:axId val="158751744"/>
        <c:axId val="159262208"/>
      </c:line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layout>
            <c:manualLayout>
              <c:xMode val="edge"/>
              <c:yMode val="edge"/>
              <c:x val="2.1693393410992124E-2"/>
              <c:y val="0.14732435140034958"/>
            </c:manualLayout>
          </c:layout>
          <c:overlay val="0"/>
          <c:txPr>
            <a:bodyPr rot="0" vert="horz"/>
            <a:lstStyle/>
            <a:p>
              <a:pPr>
                <a:defRPr b="0"/>
              </a:pPr>
              <a:endParaRPr lang="sv-SE"/>
            </a:p>
          </c:txPr>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39004547721943289"/>
          <c:y val="0.96193485218736374"/>
          <c:w val="0.41155550475063374"/>
          <c:h val="3.8065153058053539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7.xml"/><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316230</xdr:colOff>
      <xdr:row>5</xdr:row>
      <xdr:rowOff>57150</xdr:rowOff>
    </xdr:to>
    <xdr:pic>
      <xdr:nvPicPr>
        <xdr:cNvPr id="12467" name="Bildobjekt 1" descr="Socialstyrelsen">
          <a:extLst>
            <a:ext uri="{FF2B5EF4-FFF2-40B4-BE49-F238E27FC236}">
              <a16:creationId xmlns:a16="http://schemas.microsoft.com/office/drawing/2014/main" id="{00000000-0008-0000-0000-0000B3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238124</xdr:colOff>
      <xdr:row>3</xdr:row>
      <xdr:rowOff>3175</xdr:rowOff>
    </xdr:from>
    <xdr:to>
      <xdr:col>14</xdr:col>
      <xdr:colOff>152399</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4672964" y="437515"/>
          <a:ext cx="1834515" cy="5171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281940</xdr:colOff>
      <xdr:row>3</xdr:row>
      <xdr:rowOff>129540</xdr:rowOff>
    </xdr:from>
    <xdr:to>
      <xdr:col>17</xdr:col>
      <xdr:colOff>350520</xdr:colOff>
      <xdr:row>26</xdr:row>
      <xdr:rowOff>76200</xdr:rowOff>
    </xdr:to>
    <xdr:graphicFrame macro="">
      <xdr:nvGraphicFramePr>
        <xdr:cNvPr id="5" name="581,4350,4" descr="Figur 1a. Helårsdata, bortfallsestimering: andel av förväntade värden* som rapporterats från regionerna.  &#10;">
          <a:extLst>
            <a:ext uri="{FF2B5EF4-FFF2-40B4-BE49-F238E27FC236}">
              <a16:creationId xmlns:a16="http://schemas.microsoft.com/office/drawing/2014/main" id="{57710E7B-BF1C-4FD5-8104-1A714DD06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251460</xdr:colOff>
      <xdr:row>35</xdr:row>
      <xdr:rowOff>45720</xdr:rowOff>
    </xdr:from>
    <xdr:to>
      <xdr:col>17</xdr:col>
      <xdr:colOff>381000</xdr:colOff>
      <xdr:row>57</xdr:row>
      <xdr:rowOff>129540</xdr:rowOff>
    </xdr:to>
    <xdr:graphicFrame macro="">
      <xdr:nvGraphicFramePr>
        <xdr:cNvPr id="6" name="581,4350,4" descr="Figur 1b. Ögonblicksdata, bortfallsestimering: andel av förväntade värden* som rapporterats från regionerna.  &#10;">
          <a:extLst>
            <a:ext uri="{FF2B5EF4-FFF2-40B4-BE49-F238E27FC236}">
              <a16:creationId xmlns:a16="http://schemas.microsoft.com/office/drawing/2014/main" id="{26FB1A20-A2B5-497A-983E-971E55AF5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3</xdr:row>
      <xdr:rowOff>152401</xdr:rowOff>
    </xdr:from>
    <xdr:to>
      <xdr:col>22</xdr:col>
      <xdr:colOff>213360</xdr:colOff>
      <xdr:row>6</xdr:row>
      <xdr:rowOff>121921</xdr:rowOff>
    </xdr:to>
    <xdr:sp macro="" textlink="">
      <xdr:nvSpPr>
        <xdr:cNvPr id="7" name="Rektangel med rundade hörn 1">
          <a:hlinkClick xmlns:r="http://schemas.openxmlformats.org/officeDocument/2006/relationships" r:id="rId3"/>
          <a:extLst>
            <a:ext uri="{FF2B5EF4-FFF2-40B4-BE49-F238E27FC236}">
              <a16:creationId xmlns:a16="http://schemas.microsoft.com/office/drawing/2014/main" id="{E62DD7F7-155C-42C9-95B0-9FAD4980AC9B}"/>
            </a:ext>
          </a:extLst>
        </xdr:cNvPr>
        <xdr:cNvSpPr/>
      </xdr:nvSpPr>
      <xdr:spPr>
        <a:xfrm>
          <a:off x="9624060" y="655321"/>
          <a:ext cx="2019300" cy="4724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0.00774</cdr:x>
      <cdr:y>0.05542</cdr:y>
    </cdr:from>
    <cdr:to>
      <cdr:x>0.97883</cdr:x>
      <cdr:y>0.10514</cdr:y>
    </cdr:to>
    <cdr:sp macro="" textlink="">
      <cdr:nvSpPr>
        <cdr:cNvPr id="3" name="textruta 2"/>
        <cdr:cNvSpPr txBox="1"/>
      </cdr:nvSpPr>
      <cdr:spPr>
        <a:xfrm xmlns:a="http://schemas.openxmlformats.org/drawingml/2006/main">
          <a:off x="51858" y="171870"/>
          <a:ext cx="6504341" cy="154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Avser rapportering av förskrivna hjälpmedel för helåren 2020 respektive 2021.</a:t>
          </a:r>
        </a:p>
      </cdr:txBody>
    </cdr:sp>
  </cdr:relSizeAnchor>
  <cdr:relSizeAnchor xmlns:cdr="http://schemas.openxmlformats.org/drawingml/2006/chartDrawing">
    <cdr:from>
      <cdr:x>0.00801</cdr:x>
      <cdr:y>0.93333</cdr:y>
    </cdr:from>
    <cdr:to>
      <cdr:x>0.49335</cdr:x>
      <cdr:y>0.99375</cdr:y>
    </cdr:to>
    <cdr:sp macro="" textlink="">
      <cdr:nvSpPr>
        <cdr:cNvPr id="7" name="textruta 1"/>
        <cdr:cNvSpPr txBox="1"/>
      </cdr:nvSpPr>
      <cdr:spPr>
        <a:xfrm xmlns:a="http://schemas.openxmlformats.org/drawingml/2006/main">
          <a:off x="48768" y="3413760"/>
          <a:ext cx="2954934" cy="2209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Hjälpmedelsstatistik, Socialstyrelsen.</a:t>
          </a:r>
        </a:p>
      </cdr:txBody>
    </cdr:sp>
  </cdr:relSizeAnchor>
  <cdr:relSizeAnchor xmlns:cdr="http://schemas.openxmlformats.org/drawingml/2006/chartDrawing">
    <cdr:from>
      <cdr:x>0.00627</cdr:x>
      <cdr:y>0</cdr:y>
    </cdr:from>
    <cdr:to>
      <cdr:x>1</cdr:x>
      <cdr:y>0.07171</cdr:y>
    </cdr:to>
    <cdr:sp macro="" textlink="">
      <cdr:nvSpPr>
        <cdr:cNvPr id="4" name="textruta 1">
          <a:extLst xmlns:a="http://schemas.openxmlformats.org/drawingml/2006/main">
            <a:ext uri="{FF2B5EF4-FFF2-40B4-BE49-F238E27FC236}">
              <a16:creationId xmlns:a16="http://schemas.microsoft.com/office/drawing/2014/main" id="{5EC6049C-9E0C-4484-A423-39731D428218}"/>
            </a:ext>
          </a:extLst>
        </cdr:cNvPr>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 Helårsdata, bortfallsestimering: andel av förväntade värden* som</a:t>
          </a:r>
          <a:r>
            <a:rPr lang="sv-SE" sz="1000" b="1" baseline="0"/>
            <a:t> rapporterats från regionerna.</a:t>
          </a:r>
          <a:r>
            <a:rPr lang="sv-SE" sz="1000" b="1"/>
            <a:t>  </a:t>
          </a:r>
        </a:p>
      </cdr:txBody>
    </cdr:sp>
  </cdr:relSizeAnchor>
</c:userShapes>
</file>

<file path=xl/drawings/drawing12.xml><?xml version="1.0" encoding="utf-8"?>
<c:userShapes xmlns:c="http://schemas.openxmlformats.org/drawingml/2006/chart">
  <cdr:relSizeAnchor xmlns:cdr="http://schemas.openxmlformats.org/drawingml/2006/chartDrawing">
    <cdr:from>
      <cdr:x>0.01002</cdr:x>
      <cdr:y>0.09929</cdr:y>
    </cdr:from>
    <cdr:to>
      <cdr:x>0.98111</cdr:x>
      <cdr:y>0.14901</cdr:y>
    </cdr:to>
    <cdr:sp macro="" textlink="">
      <cdr:nvSpPr>
        <cdr:cNvPr id="3" name="textruta 2"/>
        <cdr:cNvSpPr txBox="1"/>
      </cdr:nvSpPr>
      <cdr:spPr>
        <a:xfrm xmlns:a="http://schemas.openxmlformats.org/drawingml/2006/main">
          <a:off x="58104" y="307935"/>
          <a:ext cx="5631176" cy="154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Avser rapportering av netto hjälpmedel i cirkulation uppmätt under februari</a:t>
          </a:r>
          <a:r>
            <a:rPr lang="sv-SE" sz="800" b="0" baseline="0"/>
            <a:t> månad</a:t>
          </a:r>
          <a:r>
            <a:rPr lang="sv-SE" sz="800" b="0"/>
            <a:t> år 2020 respektive 2021.</a:t>
          </a:r>
        </a:p>
      </cdr:txBody>
    </cdr:sp>
  </cdr:relSizeAnchor>
  <cdr:relSizeAnchor xmlns:cdr="http://schemas.openxmlformats.org/drawingml/2006/chartDrawing">
    <cdr:from>
      <cdr:x>0.00801</cdr:x>
      <cdr:y>0.93333</cdr:y>
    </cdr:from>
    <cdr:to>
      <cdr:x>0.49335</cdr:x>
      <cdr:y>0.99375</cdr:y>
    </cdr:to>
    <cdr:sp macro="" textlink="">
      <cdr:nvSpPr>
        <cdr:cNvPr id="7" name="textruta 1"/>
        <cdr:cNvSpPr txBox="1"/>
      </cdr:nvSpPr>
      <cdr:spPr>
        <a:xfrm xmlns:a="http://schemas.openxmlformats.org/drawingml/2006/main">
          <a:off x="48768" y="3413760"/>
          <a:ext cx="2954934" cy="2209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Hjälpmedelsstatistik, Socialstyrelsen.</a:t>
          </a:r>
        </a:p>
      </cdr:txBody>
    </cdr:sp>
  </cdr:relSizeAnchor>
  <cdr:relSizeAnchor xmlns:cdr="http://schemas.openxmlformats.org/drawingml/2006/chartDrawing">
    <cdr:from>
      <cdr:x>0.00627</cdr:x>
      <cdr:y>0</cdr:y>
    </cdr:from>
    <cdr:to>
      <cdr:x>1</cdr:x>
      <cdr:y>0.12285</cdr:y>
    </cdr:to>
    <cdr:sp macro="" textlink="">
      <cdr:nvSpPr>
        <cdr:cNvPr id="4" name="textruta 1">
          <a:extLst xmlns:a="http://schemas.openxmlformats.org/drawingml/2006/main">
            <a:ext uri="{FF2B5EF4-FFF2-40B4-BE49-F238E27FC236}">
              <a16:creationId xmlns:a16="http://schemas.microsoft.com/office/drawing/2014/main" id="{5EC6049C-9E0C-4484-A423-39731D428218}"/>
            </a:ext>
          </a:extLst>
        </cdr:cNvPr>
        <cdr:cNvSpPr txBox="1"/>
      </cdr:nvSpPr>
      <cdr:spPr>
        <a:xfrm xmlns:a="http://schemas.openxmlformats.org/drawingml/2006/main">
          <a:off x="36359" y="0"/>
          <a:ext cx="5762461" cy="381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1b. Ögonblicksdata, bortfallsestimering: andel av förväntade värden* som rapporterats från regionerna</a:t>
          </a:r>
          <a:r>
            <a:rPr lang="sv-SE" sz="1000" b="1" baseline="0"/>
            <a:t>.</a:t>
          </a:r>
          <a:r>
            <a:rPr lang="sv-SE" sz="1000" b="1"/>
            <a:t>  </a:t>
          </a: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175260</xdr:colOff>
      <xdr:row>2</xdr:row>
      <xdr:rowOff>30480</xdr:rowOff>
    </xdr:from>
    <xdr:to>
      <xdr:col>14</xdr:col>
      <xdr:colOff>327660</xdr:colOff>
      <xdr:row>35</xdr:row>
      <xdr:rowOff>22860</xdr:rowOff>
    </xdr:to>
    <xdr:graphicFrame macro="">
      <xdr:nvGraphicFramePr>
        <xdr:cNvPr id="3" name="581,4350,4" descr="Figur 2. Antal förskrivna hjälpmedel per hjälpmedelscentral, typ och helår. Riket, 2020-2021.&#10;">
          <a:extLst>
            <a:ext uri="{FF2B5EF4-FFF2-40B4-BE49-F238E27FC236}">
              <a16:creationId xmlns:a16="http://schemas.microsoft.com/office/drawing/2014/main" id="{987BC21D-235D-4A91-A6BF-E325907FC5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22860</xdr:colOff>
      <xdr:row>2</xdr:row>
      <xdr:rowOff>7621</xdr:rowOff>
    </xdr:from>
    <xdr:to>
      <xdr:col>18</xdr:col>
      <xdr:colOff>464820</xdr:colOff>
      <xdr:row>4</xdr:row>
      <xdr:rowOff>144781</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33E06CCA-C9E0-4E16-A526-9F55B1583EF0}"/>
            </a:ext>
          </a:extLst>
        </xdr:cNvPr>
        <xdr:cNvSpPr/>
      </xdr:nvSpPr>
      <xdr:spPr>
        <a:xfrm>
          <a:off x="8641080" y="510541"/>
          <a:ext cx="1905000" cy="4724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0.00627</cdr:x>
      <cdr:y>0</cdr:y>
    </cdr:from>
    <cdr:to>
      <cdr:x>1</cdr:x>
      <cdr:y>0.09793</cdr:y>
    </cdr:to>
    <cdr:sp macro="" textlink="">
      <cdr:nvSpPr>
        <cdr:cNvPr id="6" name="textruta 1"/>
        <cdr:cNvSpPr txBox="1"/>
      </cdr:nvSpPr>
      <cdr:spPr>
        <a:xfrm xmlns:a="http://schemas.openxmlformats.org/drawingml/2006/main">
          <a:off x="34591" y="0"/>
          <a:ext cx="5482289" cy="541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förskrivna hjälpmedel per hjälpmedelscentral, typ och helår. Riket, 2020-2021.</a:t>
          </a:r>
        </a:p>
      </cdr:txBody>
    </cdr:sp>
  </cdr:relSizeAnchor>
  <cdr:relSizeAnchor xmlns:cdr="http://schemas.openxmlformats.org/drawingml/2006/chartDrawing">
    <cdr:from>
      <cdr:x>0</cdr:x>
      <cdr:y>0.95447</cdr:y>
    </cdr:from>
    <cdr:to>
      <cdr:x>0.8475</cdr:x>
      <cdr:y>0.99663</cdr:y>
    </cdr:to>
    <cdr:sp macro="" textlink="">
      <cdr:nvSpPr>
        <cdr:cNvPr id="7" name="textruta 1"/>
        <cdr:cNvSpPr txBox="1"/>
      </cdr:nvSpPr>
      <cdr:spPr>
        <a:xfrm xmlns:a="http://schemas.openxmlformats.org/drawingml/2006/main">
          <a:off x="0" y="4312920"/>
          <a:ext cx="4305300" cy="1905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Hjälpmedelsstatistik, Socialstyrelsen </a:t>
          </a:r>
        </a:p>
      </cdr:txBody>
    </cdr:sp>
  </cdr:relSizeAnchor>
</c:userShapes>
</file>

<file path=xl/drawings/drawing15.xml><?xml version="1.0" encoding="utf-8"?>
<xdr:wsDr xmlns:xdr="http://schemas.openxmlformats.org/drawingml/2006/spreadsheetDrawing" xmlns:a="http://schemas.openxmlformats.org/drawingml/2006/main">
  <xdr:twoCellAnchor>
    <xdr:from>
      <xdr:col>23</xdr:col>
      <xdr:colOff>0</xdr:colOff>
      <xdr:row>1</xdr:row>
      <xdr:rowOff>15239</xdr:rowOff>
    </xdr:from>
    <xdr:to>
      <xdr:col>27</xdr:col>
      <xdr:colOff>91440</xdr:colOff>
      <xdr:row>1</xdr:row>
      <xdr:rowOff>472440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EA7963A-4721-4565-A647-AB7FF7749A2B}"/>
            </a:ext>
          </a:extLst>
        </xdr:cNvPr>
        <xdr:cNvSpPr/>
      </xdr:nvSpPr>
      <xdr:spPr>
        <a:xfrm>
          <a:off x="17815560" y="518159"/>
          <a:ext cx="2042160" cy="45720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22860</xdr:colOff>
      <xdr:row>1</xdr:row>
      <xdr:rowOff>38101</xdr:rowOff>
    </xdr:from>
    <xdr:to>
      <xdr:col>27</xdr:col>
      <xdr:colOff>0</xdr:colOff>
      <xdr:row>1</xdr:row>
      <xdr:rowOff>541021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86428B-F56B-4BB1-BDBC-9FC85C86CD68}"/>
            </a:ext>
          </a:extLst>
        </xdr:cNvPr>
        <xdr:cNvSpPr/>
      </xdr:nvSpPr>
      <xdr:spPr>
        <a:xfrm>
          <a:off x="9433560" y="541021"/>
          <a:ext cx="1927860" cy="5029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266700</xdr:colOff>
      <xdr:row>0</xdr:row>
      <xdr:rowOff>0</xdr:rowOff>
    </xdr:from>
    <xdr:to>
      <xdr:col>19</xdr:col>
      <xdr:colOff>312420</xdr:colOff>
      <xdr:row>30</xdr:row>
      <xdr:rowOff>68580</xdr:rowOff>
    </xdr:to>
    <xdr:graphicFrame macro="">
      <xdr:nvGraphicFramePr>
        <xdr:cNvPr id="2" name="581,4350,4">
          <a:extLst>
            <a:ext uri="{FF2B5EF4-FFF2-40B4-BE49-F238E27FC236}">
              <a16:creationId xmlns:a16="http://schemas.microsoft.com/office/drawing/2014/main" id="{C46592A4-17D7-497F-9990-B0DD511D9F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1394460</xdr:colOff>
      <xdr:row>36</xdr:row>
      <xdr:rowOff>45720</xdr:rowOff>
    </xdr:from>
    <xdr:to>
      <xdr:col>13</xdr:col>
      <xdr:colOff>30480</xdr:colOff>
      <xdr:row>56</xdr:row>
      <xdr:rowOff>45720</xdr:rowOff>
    </xdr:to>
    <xdr:graphicFrame macro="">
      <xdr:nvGraphicFramePr>
        <xdr:cNvPr id="9" name="Diagram 8">
          <a:extLst>
            <a:ext uri="{FF2B5EF4-FFF2-40B4-BE49-F238E27FC236}">
              <a16:creationId xmlns:a16="http://schemas.microsoft.com/office/drawing/2014/main" id="{C7C73CC3-806D-4F4F-9722-7A4B83C1C6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Lorem</a:t>
          </a:r>
          <a:r>
            <a:rPr lang="sv-SE" sz="800" b="0" baseline="0"/>
            <a:t> </a:t>
          </a:r>
          <a:r>
            <a:rPr lang="sv-SE" sz="800" b="0"/>
            <a:t>ipsum</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X. Lorem ipsum</a:t>
          </a:r>
        </a:p>
      </cdr:txBody>
    </cdr:sp>
  </cdr:relSizeAnchor>
  <cdr:relSizeAnchor xmlns:cdr="http://schemas.openxmlformats.org/drawingml/2006/chartDrawing">
    <cdr:from>
      <cdr:x>0.00801</cdr:x>
      <cdr:y>0.90377</cdr:y>
    </cdr:from>
    <cdr:to>
      <cdr:x>0.49335</cdr:x>
      <cdr:y>0.97756</cdr:y>
    </cdr:to>
    <cdr:sp macro="" textlink="">
      <cdr:nvSpPr>
        <cdr:cNvPr id="7" name="textruta 1"/>
        <cdr:cNvSpPr txBox="1"/>
      </cdr:nvSpPr>
      <cdr:spPr>
        <a:xfrm xmlns:a="http://schemas.openxmlformats.org/drawingml/2006/main">
          <a:off x="36636" y="2479226"/>
          <a:ext cx="22189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p>
      </cdr:txBody>
    </cdr:sp>
  </cdr:relSizeAnchor>
  <cdr:relSizeAnchor xmlns:cdr="http://schemas.openxmlformats.org/drawingml/2006/chartDrawing">
    <cdr:from>
      <cdr:x>0.00801</cdr:x>
      <cdr:y>0.85639</cdr:y>
    </cdr:from>
    <cdr:to>
      <cdr:x>0.50934</cdr:x>
      <cdr:y>0.93018</cdr:y>
    </cdr:to>
    <cdr:sp macro="" textlink="">
      <cdr:nvSpPr>
        <cdr:cNvPr id="8" name="textruta 2"/>
        <cdr:cNvSpPr txBox="1"/>
      </cdr:nvSpPr>
      <cdr:spPr>
        <a:xfrm xmlns:a="http://schemas.openxmlformats.org/drawingml/2006/main">
          <a:off x="36636" y="2349236"/>
          <a:ext cx="2292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xxxx </a:t>
          </a:r>
        </a:p>
      </cdr:txBody>
    </cdr:sp>
  </cdr:relSizeAnchor>
</c:userShapes>
</file>

<file path=xl/drawings/drawing19.xml><?xml version="1.0" encoding="utf-8"?>
<xdr:wsDr xmlns:xdr="http://schemas.openxmlformats.org/drawingml/2006/spreadsheetDrawing" xmlns:a="http://schemas.openxmlformats.org/drawingml/2006/main">
  <xdr:twoCellAnchor>
    <xdr:from>
      <xdr:col>23</xdr:col>
      <xdr:colOff>0</xdr:colOff>
      <xdr:row>3</xdr:row>
      <xdr:rowOff>0</xdr:rowOff>
    </xdr:from>
    <xdr:to>
      <xdr:col>26</xdr:col>
      <xdr:colOff>419100</xdr:colOff>
      <xdr:row>3</xdr:row>
      <xdr:rowOff>556260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94000F0-8CD0-4C7A-90BC-39E3A515E084}"/>
            </a:ext>
          </a:extLst>
        </xdr:cNvPr>
        <xdr:cNvSpPr/>
      </xdr:nvSpPr>
      <xdr:spPr>
        <a:xfrm>
          <a:off x="12146280" y="335280"/>
          <a:ext cx="1882140" cy="5562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2</xdr:col>
      <xdr:colOff>570230</xdr:colOff>
      <xdr:row>5</xdr:row>
      <xdr:rowOff>44450</xdr:rowOff>
    </xdr:to>
    <xdr:pic>
      <xdr:nvPicPr>
        <xdr:cNvPr id="2159" name="Bildobjekt 1" descr="Socialstyrelsen">
          <a:extLst>
            <a:ext uri="{FF2B5EF4-FFF2-40B4-BE49-F238E27FC236}">
              <a16:creationId xmlns:a16="http://schemas.microsoft.com/office/drawing/2014/main" id="{00000000-0008-0000-0100-00006F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0</xdr:colOff>
      <xdr:row>0</xdr:row>
      <xdr:rowOff>114300</xdr:rowOff>
    </xdr:from>
    <xdr:to>
      <xdr:col>13</xdr:col>
      <xdr:colOff>53976</xdr:colOff>
      <xdr:row>3</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7F6CDDE-F67D-4681-B3DD-FCFC18CA2E49}"/>
            </a:ext>
          </a:extLst>
        </xdr:cNvPr>
        <xdr:cNvSpPr/>
      </xdr:nvSpPr>
      <xdr:spPr>
        <a:xfrm>
          <a:off x="5204460" y="114300"/>
          <a:ext cx="2065656"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22</xdr:col>
      <xdr:colOff>182880</xdr:colOff>
      <xdr:row>3</xdr:row>
      <xdr:rowOff>68580</xdr:rowOff>
    </xdr:from>
    <xdr:to>
      <xdr:col>26</xdr:col>
      <xdr:colOff>7620</xdr:colOff>
      <xdr:row>5</xdr:row>
      <xdr:rowOff>60960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876726-2E4C-4D0C-AD03-225AFE64057C}"/>
            </a:ext>
          </a:extLst>
        </xdr:cNvPr>
        <xdr:cNvSpPr/>
      </xdr:nvSpPr>
      <xdr:spPr>
        <a:xfrm>
          <a:off x="14737080" y="571500"/>
          <a:ext cx="1775460" cy="5562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297180</xdr:colOff>
      <xdr:row>4</xdr:row>
      <xdr:rowOff>45720</xdr:rowOff>
    </xdr:from>
    <xdr:to>
      <xdr:col>14</xdr:col>
      <xdr:colOff>175260</xdr:colOff>
      <xdr:row>4</xdr:row>
      <xdr:rowOff>492375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D4E37AF-292A-4A3D-9DF9-ECD30308A4F9}"/>
            </a:ext>
          </a:extLst>
        </xdr:cNvPr>
        <xdr:cNvSpPr/>
      </xdr:nvSpPr>
      <xdr:spPr>
        <a:xfrm>
          <a:off x="9022080" y="632460"/>
          <a:ext cx="1828800" cy="4466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76200</xdr:colOff>
      <xdr:row>0</xdr:row>
      <xdr:rowOff>91440</xdr:rowOff>
    </xdr:from>
    <xdr:to>
      <xdr:col>11</xdr:col>
      <xdr:colOff>525555</xdr:colOff>
      <xdr:row>3</xdr:row>
      <xdr:rowOff>96135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B0439C2-0DC8-4238-8F2D-A456DA6D5E71}"/>
            </a:ext>
          </a:extLst>
        </xdr:cNvPr>
        <xdr:cNvSpPr/>
      </xdr:nvSpPr>
      <xdr:spPr>
        <a:xfrm>
          <a:off x="8648700" y="91440"/>
          <a:ext cx="1790475"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285750</xdr:rowOff>
    </xdr:from>
    <xdr:to>
      <xdr:col>6</xdr:col>
      <xdr:colOff>137160</xdr:colOff>
      <xdr:row>2</xdr:row>
      <xdr:rowOff>359025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981700" y="285750"/>
          <a:ext cx="2057400"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66674</xdr:colOff>
      <xdr:row>0</xdr:row>
      <xdr:rowOff>207645</xdr:rowOff>
    </xdr:from>
    <xdr:to>
      <xdr:col>6</xdr:col>
      <xdr:colOff>144779</xdr:colOff>
      <xdr:row>3</xdr:row>
      <xdr:rowOff>99945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4379594" y="207645"/>
          <a:ext cx="1853565" cy="524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14</xdr:col>
      <xdr:colOff>327660</xdr:colOff>
      <xdr:row>25</xdr:row>
      <xdr:rowOff>38100</xdr:rowOff>
    </xdr:to>
    <xdr:graphicFrame macro="">
      <xdr:nvGraphicFramePr>
        <xdr:cNvPr id="2" name="Diagram 1">
          <a:extLst>
            <a:ext uri="{FF2B5EF4-FFF2-40B4-BE49-F238E27FC236}">
              <a16:creationId xmlns:a16="http://schemas.microsoft.com/office/drawing/2014/main" id="{3C56D6C2-4A10-4EB9-8213-EB97B65748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61FC2A13-662B-4BD6-B0D3-1E97B64C9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59CD7B56-CE24-497E-A154-2DD617A3B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83DB487E-3CE4-43D6-B6B4-BA19F6D18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4640EB99-621C-4726-92B5-DA8689D018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G:\Delad\228-Officiell%20och%20annan%20statistik\Hj&#228;lpmedel\HMV%202022%20AK%20arbetsmapp\HMV%2020221024B.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s Kroksgård" refreshedDate="44858.594842129627" createdVersion="6" refreshedVersion="6" minRefreshableVersion="3" recordCount="1153" xr:uid="{3D2F6E2A-7549-448D-A633-94A8F4028413}">
  <cacheSource type="worksheet">
    <worksheetSource ref="A1:V1154" sheet="helår2020_21" r:id="rId2"/>
  </cacheSource>
  <cacheFields count="24">
    <cacheField name="data" numFmtId="0">
      <sharedItems count="2">
        <s v="helåret 2021"/>
        <s v="helåret 2020"/>
      </sharedItems>
    </cacheField>
    <cacheField name="regionkod" numFmtId="0">
      <sharedItems count="21">
        <s v="01"/>
        <s v="03"/>
        <s v="04"/>
        <s v="05"/>
        <s v="06"/>
        <s v="07"/>
        <s v="08"/>
        <s v="09"/>
        <s v="10"/>
        <s v="12"/>
        <s v="13"/>
        <s v="14"/>
        <s v="17"/>
        <s v="18"/>
        <s v="19"/>
        <s v="20"/>
        <s v="21"/>
        <s v="22"/>
        <s v="23"/>
        <s v="24"/>
        <s v="25"/>
      </sharedItems>
    </cacheField>
    <cacheField name="regionnamn" numFmtId="0">
      <sharedItems count="21">
        <s v="Region Stockholm"/>
        <s v="Region Uppsala"/>
        <s v="Region Sörmland"/>
        <s v="Region Östergötland"/>
        <s v="Region Jönköpings län"/>
        <s v="Region Kronoberg"/>
        <s v="Region Kalmar län"/>
        <s v="Region Gotland"/>
        <s v="Region Blekinge"/>
        <s v="Region Skåne"/>
        <s v="Region Halland"/>
        <s v="Västra Götalandsregionen"/>
        <s v="Region Värmland"/>
        <s v="Region Örebro län"/>
        <s v="Region Västmanland"/>
        <s v="Region Dalarna"/>
        <s v="Region Gävleborg"/>
        <s v="Region Västernorrland"/>
        <s v="Region Jämtland Härjedalen"/>
        <s v="Region Västerbotten"/>
        <s v="Region Norrbotten"/>
      </sharedItems>
    </cacheField>
    <cacheField name="delreg" numFmtId="0">
      <sharedItems count="4">
        <s v="HMC"/>
        <s v="HOR"/>
        <s v="ORT"/>
        <s v="SYN"/>
      </sharedItems>
    </cacheField>
    <cacheField name="KON" numFmtId="0">
      <sharedItems/>
    </cacheField>
    <cacheField name="isokod" numFmtId="0">
      <sharedItems/>
    </cacheField>
    <cacheField name="iso_klartext" numFmtId="0">
      <sharedItems/>
    </cacheField>
    <cacheField name="iso_korttext" numFmtId="0">
      <sharedItems count="27">
        <s v="Tyngdtäcken"/>
        <s v="Gåstativ"/>
        <s v="Rollatorer"/>
        <s v="Gåstolar"/>
        <s v="Gåbord"/>
        <s v="Manuella tvåhjulsdr. rullstolar"/>
        <s v="Manuella vårdarm. rullstolar"/>
        <s v="El-rullstolar, manuell styrning"/>
        <s v="El-rullstolar, elektronisk styrning"/>
        <s v="Mob. lyftar slingsäten"/>
        <s v="Mob. lyftar stående"/>
        <s v="Stationära lyftar"/>
        <s v="Sängar o likn"/>
        <s v="Stöd för sängar"/>
        <s v="Röstförstärkare"/>
        <s v="Samtalsapparater"/>
        <s v="Programv. närkommunikation"/>
        <s v="Ur och klockor"/>
        <s v="Kalendrar och tidtabeller"/>
        <s v="I&amp;B hörapparater"/>
        <s v="Ankelortoser"/>
        <s v="Knäortoser"/>
        <s v="Helbensortoser"/>
        <s v="Transtibiella proteser"/>
        <s v="Förstorande videosystem"/>
        <s v="Ljudutrustning"/>
        <s v="Läsmaskiner"/>
      </sharedItems>
    </cacheField>
    <cacheField name="a0_17" numFmtId="0">
      <sharedItems containsString="0" containsBlank="1" containsNumber="1" containsInteger="1" minValue="0" maxValue="668"/>
    </cacheField>
    <cacheField name="a18_64" numFmtId="0">
      <sharedItems containsString="0" containsBlank="1" containsNumber="1" containsInteger="1" minValue="0" maxValue="3806"/>
    </cacheField>
    <cacheField name="a65_74" numFmtId="0">
      <sharedItems containsString="0" containsBlank="1" containsNumber="1" containsInteger="1" minValue="0" maxValue="8677"/>
    </cacheField>
    <cacheField name="a75_84" numFmtId="0">
      <sharedItems containsString="0" containsBlank="1" containsNumber="1" containsInteger="1" minValue="0" maxValue="3969"/>
    </cacheField>
    <cacheField name="a85plus" numFmtId="0">
      <sharedItems containsString="0" containsBlank="1" containsNumber="1" containsInteger="1" minValue="0" maxValue="1608"/>
    </cacheField>
    <cacheField name="alla_aldrar" numFmtId="0">
      <sharedItems containsString="0" containsBlank="1" containsNumber="1" containsInteger="1" minValue="0" maxValue="28895"/>
    </cacheField>
    <cacheField name="totbef1231" numFmtId="0">
      <sharedItems containsSemiMixedTypes="0" containsString="0" containsNumber="1" containsInteger="1" minValue="30398" maxValue="2415139"/>
    </cacheField>
    <cacheField name="per_kap" numFmtId="0">
      <sharedItems containsString="0" containsBlank="1" containsNumber="1" minValue="0" maxValue="4.9580552372863698E-2"/>
    </cacheField>
    <cacheField name="median_per_kap_alla_reg" numFmtId="0">
      <sharedItems containsSemiMixedTypes="0" containsString="0" containsNumber="1" minValue="1.6024742201959825E-5" maxValue="1.9511975227732178E-2"/>
    </cacheField>
    <cacheField name="exp_total" numFmtId="0">
      <sharedItems containsSemiMixedTypes="0" containsString="0" containsNumber="1" containsInteger="1" minValue="1" maxValue="47124"/>
    </cacheField>
    <cacheField name="nom_diff_exp" numFmtId="0">
      <sharedItems containsSemiMixedTypes="0" containsString="0" containsNumber="1" containsInteger="1" minValue="-44061" maxValue="7958"/>
    </cacheField>
    <cacheField name="rel_diff_exp" numFmtId="0">
      <sharedItems containsString="0" containsBlank="1" containsNumber="1" minValue="-1" maxValue="16.142857142857142"/>
    </cacheField>
    <cacheField name="Lan_Namn" numFmtId="0">
      <sharedItems/>
    </cacheField>
    <cacheField name="stor_nom_o_rel_avvikelse" numFmtId="0">
      <sharedItems containsSemiMixedTypes="0" containsString="0" containsNumber="1" containsInteger="1" minValue="0" maxValue="1"/>
    </cacheField>
    <cacheField name="antal per 10000 inv" numFmtId="0" formula="per_kap*10000" databaseField="0"/>
    <cacheField name="antal per 100 000 inv" numFmtId="0" formula="per_kap*100000"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roksgård, Andreas" refreshedDate="44874.563258101851" createdVersion="6" refreshedVersion="6" minRefreshableVersion="3" recordCount="1153" xr:uid="{C932ED1E-7701-42AE-9E37-6F0BA973DA2B}">
  <cacheSource type="worksheet">
    <worksheetSource ref="A5:V676" sheet="Tabell 5"/>
  </cacheSource>
  <cacheFields count="22">
    <cacheField name="data" numFmtId="3">
      <sharedItems count="2">
        <s v="helåret 2021"/>
        <s v="helåret 2020"/>
      </sharedItems>
    </cacheField>
    <cacheField name="regionkod" numFmtId="3">
      <sharedItems/>
    </cacheField>
    <cacheField name="regionnamn" numFmtId="3">
      <sharedItems count="21">
        <s v="Region Stockholm"/>
        <s v="Region Uppsala"/>
        <s v="Region Sörmland"/>
        <s v="Region Östergötland"/>
        <s v="Region Jönköpings län"/>
        <s v="Region Kronoberg"/>
        <s v="Region Kalmar län"/>
        <s v="Region Gotland"/>
        <s v="Region Blekinge"/>
        <s v="Region Skåne"/>
        <s v="Region Halland"/>
        <s v="Västra Götalandsregionen"/>
        <s v="Region Värmland"/>
        <s v="Region Örebro län"/>
        <s v="Region Västmanland"/>
        <s v="Region Dalarna"/>
        <s v="Region Gävleborg"/>
        <s v="Region Västernorrland"/>
        <s v="Region Jämtland Härjedalen"/>
        <s v="Region Västerbotten"/>
        <s v="Region Norrbotten"/>
      </sharedItems>
    </cacheField>
    <cacheField name="Hjälpmedels-_x000a_verksamhet" numFmtId="3">
      <sharedItems/>
    </cacheField>
    <cacheField name="KON" numFmtId="3">
      <sharedItems/>
    </cacheField>
    <cacheField name="isokod" numFmtId="3">
      <sharedItems/>
    </cacheField>
    <cacheField name="iso_klartext" numFmtId="3">
      <sharedItems/>
    </cacheField>
    <cacheField name="iso_korttext" numFmtId="3">
      <sharedItems/>
    </cacheField>
    <cacheField name="a0_17" numFmtId="3">
      <sharedItems containsString="0" containsBlank="1" containsNumber="1" containsInteger="1" minValue="0" maxValue="668"/>
    </cacheField>
    <cacheField name="a18_64" numFmtId="3">
      <sharedItems containsString="0" containsBlank="1" containsNumber="1" containsInteger="1" minValue="0" maxValue="3806"/>
    </cacheField>
    <cacheField name="a65_74" numFmtId="3">
      <sharedItems containsString="0" containsBlank="1" containsNumber="1" containsInteger="1" minValue="0" maxValue="8677"/>
    </cacheField>
    <cacheField name="a75_84" numFmtId="3">
      <sharedItems containsString="0" containsBlank="1" containsNumber="1" containsInteger="1" minValue="0" maxValue="3969"/>
    </cacheField>
    <cacheField name="a85plus" numFmtId="3">
      <sharedItems containsString="0" containsBlank="1" containsNumber="1" containsInteger="1" minValue="0" maxValue="1608"/>
    </cacheField>
    <cacheField name="alla_aldrar" numFmtId="3">
      <sharedItems containsString="0" containsBlank="1" containsNumber="1" containsInteger="1" minValue="0" maxValue="28895"/>
    </cacheField>
    <cacheField name="totbef1231" numFmtId="3">
      <sharedItems containsSemiMixedTypes="0" containsString="0" containsNumber="1" containsInteger="1" minValue="30398" maxValue="2415139"/>
    </cacheField>
    <cacheField name="per_kap" numFmtId="3">
      <sharedItems containsString="0" containsBlank="1" containsNumber="1" minValue="0" maxValue="4.9580552372863698E-2"/>
    </cacheField>
    <cacheField name="median_per_kap_alla_reg" numFmtId="3">
      <sharedItems containsSemiMixedTypes="0" containsString="0" containsNumber="1" minValue="1.6024742201959825E-5" maxValue="1.9511975227732178E-2"/>
    </cacheField>
    <cacheField name="exp_total" numFmtId="3">
      <sharedItems containsSemiMixedTypes="0" containsString="0" containsNumber="1" containsInteger="1" minValue="1" maxValue="47124"/>
    </cacheField>
    <cacheField name="nom_diff_exp" numFmtId="3">
      <sharedItems containsSemiMixedTypes="0" containsString="0" containsNumber="1" containsInteger="1" minValue="-44061" maxValue="7958"/>
    </cacheField>
    <cacheField name="rel_diff_exp" numFmtId="3">
      <sharedItems containsString="0" containsBlank="1" containsNumber="1" minValue="-1" maxValue="16.142857142857142"/>
    </cacheField>
    <cacheField name="Lan_Namn" numFmtId="3">
      <sharedItems/>
    </cacheField>
    <cacheField name="stor_nom_o_rel_avvikelse" numFmtId="3">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3">
  <r>
    <x v="0"/>
    <x v="0"/>
    <x v="0"/>
    <x v="0"/>
    <s v=""/>
    <s v="042718"/>
    <s v="Hjälpmedel för stimulering av sinnen och känslighet (tyngdtäcken), antal brukare som erhållit personligt förskrivna hjälpmedel"/>
    <x v="0"/>
    <m/>
    <m/>
    <m/>
    <m/>
    <m/>
    <n v="0"/>
    <n v="2415139"/>
    <n v="0"/>
    <n v="1.5467336327229094E-3"/>
    <n v="3736"/>
    <n v="-3736"/>
    <n v="-1"/>
    <s v="Stockholm"/>
    <n v="1"/>
  </r>
  <r>
    <x v="0"/>
    <x v="0"/>
    <x v="0"/>
    <x v="0"/>
    <s v=""/>
    <s v="120603"/>
    <s v="Gåstativ, antal brukare som erhållit personligt förskrivna hjälpmedel"/>
    <x v="1"/>
    <m/>
    <m/>
    <m/>
    <m/>
    <m/>
    <n v="4405"/>
    <n v="2415139"/>
    <n v="1.8239115843849982E-3"/>
    <n v="1.243336228773866E-3"/>
    <n v="3003"/>
    <n v="1402"/>
    <n v="0.46686646686646682"/>
    <s v="Stockholm"/>
    <n v="0"/>
  </r>
  <r>
    <x v="0"/>
    <x v="0"/>
    <x v="0"/>
    <x v="0"/>
    <s v=""/>
    <s v="120606"/>
    <s v="Rollatorer, antal brukare som erhållit personligt förskrivna hjälpmedel"/>
    <x v="2"/>
    <m/>
    <m/>
    <m/>
    <m/>
    <m/>
    <n v="3063"/>
    <n v="2415139"/>
    <n v="1.2682499847834845E-3"/>
    <n v="1.9511975227732178E-2"/>
    <n v="47124"/>
    <n v="-44061"/>
    <n v="-0.93500127323656734"/>
    <s v="Stockholm"/>
    <n v="1"/>
  </r>
  <r>
    <x v="0"/>
    <x v="0"/>
    <x v="0"/>
    <x v="0"/>
    <s v=""/>
    <s v="120609"/>
    <s v="Gåstolar, antal brukare som erhållit personligt förskrivna hjälpmedel"/>
    <x v="3"/>
    <m/>
    <m/>
    <m/>
    <m/>
    <m/>
    <n v="386"/>
    <n v="2415139"/>
    <n v="1.598251694829987E-4"/>
    <n v="1.3916454882521926E-4"/>
    <n v="336"/>
    <n v="50"/>
    <n v="0.14880952380952372"/>
    <s v="Stockholm"/>
    <n v="0"/>
  </r>
  <r>
    <x v="0"/>
    <x v="0"/>
    <x v="0"/>
    <x v="0"/>
    <s v=""/>
    <s v="120612"/>
    <s v="Gåbord, antal brukare som erhållit personligt förskrivna hjälpmedel"/>
    <x v="4"/>
    <m/>
    <m/>
    <m/>
    <m/>
    <m/>
    <n v="2906"/>
    <n v="2415139"/>
    <n v="1.2032433743979125E-3"/>
    <n v="2.1670800508444329E-3"/>
    <n v="5234"/>
    <n v="-2328"/>
    <n v="-0.44478410393580436"/>
    <s v="Stockholm"/>
    <n v="0"/>
  </r>
  <r>
    <x v="0"/>
    <x v="0"/>
    <x v="0"/>
    <x v="0"/>
    <s v=""/>
    <s v="122203"/>
    <s v="Manuella tvåhjulsdrivna rullstolar, antal brukare som erhållit personligt förskrivna hjälpmedel"/>
    <x v="5"/>
    <m/>
    <m/>
    <m/>
    <m/>
    <m/>
    <n v="1393"/>
    <n v="2415139"/>
    <n v="5.7677839660574403E-4"/>
    <n v="1.0448831164670215E-2"/>
    <n v="25235"/>
    <n v="-23842"/>
    <n v="-0.94479889042995835"/>
    <s v="Stockholm"/>
    <n v="1"/>
  </r>
  <r>
    <x v="0"/>
    <x v="0"/>
    <x v="0"/>
    <x v="0"/>
    <s v=""/>
    <s v="122218"/>
    <s v="Manuella vårdarmanövrerade rullstolar, antal brukare som erhållit personligt förskrivna hjälpmedel"/>
    <x v="6"/>
    <m/>
    <m/>
    <m/>
    <m/>
    <m/>
    <n v="9240"/>
    <n v="2415139"/>
    <n v="3.825866751354684E-3"/>
    <n v="4.5959477430963002E-3"/>
    <n v="11100"/>
    <n v="-1860"/>
    <n v="-0.16756756756756752"/>
    <s v="Stockholm"/>
    <n v="0"/>
  </r>
  <r>
    <x v="0"/>
    <x v="0"/>
    <x v="0"/>
    <x v="0"/>
    <s v=""/>
    <s v="122303"/>
    <s v="Eldrivna rullstolar med manuell direktstyrning, antal brukare som erhållit personligt förskrivna hjälpmedel"/>
    <x v="7"/>
    <m/>
    <m/>
    <m/>
    <m/>
    <m/>
    <n v="674"/>
    <n v="2415139"/>
    <n v="2.7907296433041744E-4"/>
    <n v="3.072077289227249E-4"/>
    <n v="742"/>
    <n v="-68"/>
    <n v="-9.1644204851752065E-2"/>
    <s v="Stockholm"/>
    <n v="0"/>
  </r>
  <r>
    <x v="0"/>
    <x v="0"/>
    <x v="0"/>
    <x v="0"/>
    <s v=""/>
    <s v="122306"/>
    <s v="Eldrivna rullstolar med elektronisk styrning, antal brukare som erhållit personligt förskrivna hjälpmedel"/>
    <x v="8"/>
    <m/>
    <m/>
    <m/>
    <m/>
    <m/>
    <n v="872"/>
    <n v="2415139"/>
    <n v="3.6105582328801777E-4"/>
    <n v="2.9987744139351743E-4"/>
    <n v="724"/>
    <n v="148"/>
    <n v="0.20441988950276246"/>
    <s v="Stockholm"/>
    <n v="0"/>
  </r>
  <r>
    <x v="0"/>
    <x v="0"/>
    <x v="0"/>
    <x v="0"/>
    <s v=""/>
    <s v="123603"/>
    <s v="Mobila lyftar för överflyttning av en sittande person med hjälp av slingsäten, antal brukare som erhållit personligt förskrivna hjälpmedel"/>
    <x v="9"/>
    <m/>
    <m/>
    <m/>
    <m/>
    <m/>
    <n v="1516"/>
    <n v="2415139"/>
    <n v="6.2770714232182904E-4"/>
    <n v="1.0768685325761014E-3"/>
    <n v="2601"/>
    <n v="-1085"/>
    <n v="-0.41714725105728567"/>
    <s v="Stockholm"/>
    <n v="0"/>
  </r>
  <r>
    <x v="0"/>
    <x v="0"/>
    <x v="0"/>
    <x v="0"/>
    <s v=""/>
    <s v="123604"/>
    <s v="Mobila lyftar för överflyttning av en stående person, antal brukare som erhållit personligt förskrivna hjälpmedel"/>
    <x v="10"/>
    <m/>
    <m/>
    <m/>
    <m/>
    <m/>
    <n v="196"/>
    <n v="2415139"/>
    <n v="8.1154749271159958E-5"/>
    <n v="2.969509404354554E-4"/>
    <n v="717"/>
    <n v="-521"/>
    <n v="-0.72663877266387722"/>
    <s v="Stockholm"/>
    <n v="1"/>
  </r>
  <r>
    <x v="0"/>
    <x v="0"/>
    <x v="0"/>
    <x v="0"/>
    <s v=""/>
    <s v="123612"/>
    <s v="Stationära lyftar monterade på väggar, golv eller i tak, antal brukare som erhållit personligt förskrivna hjälpmedel"/>
    <x v="11"/>
    <m/>
    <m/>
    <m/>
    <m/>
    <m/>
    <n v="308"/>
    <n v="2415139"/>
    <n v="1.2752889171182281E-4"/>
    <n v="1.9038451254077757E-4"/>
    <n v="460"/>
    <n v="-152"/>
    <n v="-0.33043478260869563"/>
    <s v="Stockholm"/>
    <n v="0"/>
  </r>
  <r>
    <x v="0"/>
    <x v="0"/>
    <x v="0"/>
    <x v="0"/>
    <s v=""/>
    <s v="181210"/>
    <s v="Sängar och lösa sängbottnar, elektiskt reglerbara, antal brukare som erhållit personligt förskrivna hjälpmedel"/>
    <x v="12"/>
    <m/>
    <m/>
    <m/>
    <m/>
    <m/>
    <n v="3710"/>
    <n v="2415139"/>
    <n v="1.5361434683469565E-3"/>
    <n v="1.9835740397698399E-3"/>
    <n v="4791"/>
    <n v="-1081"/>
    <n v="-0.22563139219369654"/>
    <s v="Stockholm"/>
    <n v="0"/>
  </r>
  <r>
    <x v="0"/>
    <x v="0"/>
    <x v="0"/>
    <x v="0"/>
    <s v=""/>
    <s v="181224"/>
    <s v="Separata ställbara rygg- och benstöd för sängar, antal brukare som erhållit personligt förskrivna hjälpmedel"/>
    <x v="13"/>
    <m/>
    <m/>
    <m/>
    <m/>
    <m/>
    <n v="2136"/>
    <n v="2415139"/>
    <n v="8.8442114511835552E-4"/>
    <n v="1.1815114311230961E-3"/>
    <n v="2854"/>
    <n v="-718"/>
    <n v="-0.25157673440784867"/>
    <s v="Stockholm"/>
    <n v="0"/>
  </r>
  <r>
    <x v="0"/>
    <x v="0"/>
    <x v="0"/>
    <x v="0"/>
    <s v=""/>
    <s v="220906"/>
    <s v="Röstförstärkare för personligt bruk, antal brukare som erhållit personligt förskrivna hjälpmedel"/>
    <x v="14"/>
    <m/>
    <m/>
    <m/>
    <m/>
    <m/>
    <n v="125"/>
    <n v="2415139"/>
    <n v="5.1756855402525489E-5"/>
    <n v="5.2152598503220425E-5"/>
    <n v="126"/>
    <n v="-1"/>
    <n v="-7.9365079365079083E-3"/>
    <s v="Stockholm"/>
    <n v="0"/>
  </r>
  <r>
    <x v="0"/>
    <x v="0"/>
    <x v="0"/>
    <x v="0"/>
    <s v=""/>
    <s v="222109"/>
    <s v="Samtalsapparater, antal brukare som erhållit personligt förskrivna hjälpmedel"/>
    <x v="15"/>
    <m/>
    <m/>
    <m/>
    <m/>
    <m/>
    <n v="441"/>
    <n v="2415139"/>
    <n v="1.8259818586010992E-4"/>
    <n v="2.5631475451854877E-4"/>
    <n v="619"/>
    <n v="-178"/>
    <n v="-0.28756058158319875"/>
    <s v="Stockholm"/>
    <n v="0"/>
  </r>
  <r>
    <x v="0"/>
    <x v="0"/>
    <x v="0"/>
    <x v="0"/>
    <s v=""/>
    <s v="222112"/>
    <s v="Programvara för närkommunikation, antal brukare som erhållit personligt förskrivna hjälpmedel"/>
    <x v="16"/>
    <m/>
    <m/>
    <m/>
    <m/>
    <m/>
    <n v="100"/>
    <n v="2415139"/>
    <n v="4.140548432202039E-5"/>
    <n v="6.0939107493000965E-5"/>
    <n v="147"/>
    <n v="-47"/>
    <n v="-0.31972789115646261"/>
    <s v="Stockholm"/>
    <n v="0"/>
  </r>
  <r>
    <x v="0"/>
    <x v="0"/>
    <x v="0"/>
    <x v="0"/>
    <s v=""/>
    <s v="222712"/>
    <s v="Ur och klockor, antal brukare som erhållit personligt förskrivna hjälpmedel"/>
    <x v="17"/>
    <m/>
    <m/>
    <m/>
    <m/>
    <m/>
    <n v="1649"/>
    <n v="2415139"/>
    <n v="6.8277643647011619E-4"/>
    <n v="1.4156552596311747E-3"/>
    <n v="3419"/>
    <n v="-1770"/>
    <n v="-0.51769523252412986"/>
    <s v="Stockholm"/>
    <n v="1"/>
  </r>
  <r>
    <x v="0"/>
    <x v="0"/>
    <x v="0"/>
    <x v="0"/>
    <s v=""/>
    <s v="222715"/>
    <s v="Kalendrar och tidtabeller, antal brukare som erhållit personligt förskrivna hjälpmedel"/>
    <x v="18"/>
    <m/>
    <m/>
    <m/>
    <m/>
    <m/>
    <n v="7955"/>
    <n v="2415139"/>
    <n v="3.2938062778167221E-3"/>
    <n v="1.4760095481574599E-3"/>
    <n v="3565"/>
    <n v="4390"/>
    <n v="1.2314165497896212"/>
    <s v="Stockholm"/>
    <n v="1"/>
  </r>
  <r>
    <x v="0"/>
    <x v="0"/>
    <x v="0"/>
    <x v="1"/>
    <s v="1"/>
    <s v="22061"/>
    <s v="I- och Bakom- örat hörapparater"/>
    <x v="19"/>
    <n v="194"/>
    <n v="3806"/>
    <n v="8677"/>
    <n v="3724"/>
    <n v="588"/>
    <n v="16989"/>
    <n v="1209929"/>
    <n v="1.404131977992097E-2"/>
    <n v="9.4731992093085304E-3"/>
    <n v="11462"/>
    <n v="5527"/>
    <n v="0.48220205897749091"/>
    <s v="Stockholm"/>
    <n v="0"/>
  </r>
  <r>
    <x v="0"/>
    <x v="0"/>
    <x v="0"/>
    <x v="1"/>
    <s v="2"/>
    <s v="22061"/>
    <s v="I- och Bakom- örat hörapparater"/>
    <x v="19"/>
    <n v="190"/>
    <n v="3469"/>
    <n v="7116"/>
    <n v="3969"/>
    <n v="1191"/>
    <n v="15935"/>
    <n v="1205210"/>
    <n v="1.3221762182524207E-2"/>
    <n v="7.869654917658243E-3"/>
    <n v="9485"/>
    <n v="6450"/>
    <n v="0.68002108592514499"/>
    <s v="Stockholm"/>
    <n v="1"/>
  </r>
  <r>
    <x v="0"/>
    <x v="0"/>
    <x v="0"/>
    <x v="2"/>
    <s v="1"/>
    <s v="061206"/>
    <s v="Ankelortoser"/>
    <x v="20"/>
    <n v="668"/>
    <n v="2241"/>
    <n v="775"/>
    <n v="186"/>
    <n v="29"/>
    <n v="3899"/>
    <n v="1209929"/>
    <n v="3.2225031386139188E-3"/>
    <n v="1.5709435249726053E-3"/>
    <n v="1901"/>
    <n v="1998"/>
    <n v="1.0510257759074171"/>
    <s v="Stockholm"/>
    <n v="1"/>
  </r>
  <r>
    <x v="0"/>
    <x v="0"/>
    <x v="0"/>
    <x v="2"/>
    <s v="1"/>
    <s v="061209"/>
    <s v="Knäortoser"/>
    <x v="21"/>
    <n v="405"/>
    <n v="1639"/>
    <n v="421"/>
    <n v="100"/>
    <n v="15"/>
    <n v="2580"/>
    <n v="1209929"/>
    <n v="2.1323565267052859E-3"/>
    <n v="8.3557730724650439E-4"/>
    <n v="1011"/>
    <n v="1569"/>
    <n v="1.5519287833827895"/>
    <s v="Stockholm"/>
    <n v="1"/>
  </r>
  <r>
    <x v="0"/>
    <x v="0"/>
    <x v="0"/>
    <x v="2"/>
    <s v="1"/>
    <s v="061212"/>
    <s v="Helbensortoser"/>
    <x v="22"/>
    <n v="99"/>
    <n v="40"/>
    <n v="1"/>
    <n v="0"/>
    <n v="0"/>
    <n v="140"/>
    <n v="1209929"/>
    <n v="1.1570926889098451E-4"/>
    <n v="3.6898567148582843E-5"/>
    <n v="45"/>
    <n v="95"/>
    <n v="2.1111111111111112"/>
    <s v="Stockholm"/>
    <n v="0"/>
  </r>
  <r>
    <x v="0"/>
    <x v="0"/>
    <x v="0"/>
    <x v="2"/>
    <s v="1"/>
    <s v="062409"/>
    <s v="Transtibiella proteser, antal brukare som erhållit personligt förskrivna hjälpmedel"/>
    <x v="23"/>
    <n v="14"/>
    <n v="110"/>
    <n v="76"/>
    <n v="18"/>
    <n v="4"/>
    <n v="222"/>
    <n v="1209929"/>
    <n v="1.8348184066998972E-4"/>
    <n v="1.8423873122013726E-4"/>
    <n v="223"/>
    <n v="-1"/>
    <n v="-4.484304932735439E-3"/>
    <s v="Stockholm"/>
    <n v="0"/>
  </r>
  <r>
    <x v="0"/>
    <x v="0"/>
    <x v="0"/>
    <x v="2"/>
    <s v="2"/>
    <s v="061206"/>
    <s v="Ankelortoser"/>
    <x v="20"/>
    <n v="495"/>
    <n v="2279"/>
    <n v="749"/>
    <n v="210"/>
    <n v="63"/>
    <n v="3796"/>
    <n v="1205210"/>
    <n v="3.1496585657271349E-3"/>
    <n v="1.4173259997212579E-3"/>
    <n v="1708"/>
    <n v="2088"/>
    <n v="1.2224824355971897"/>
    <s v="Stockholm"/>
    <n v="1"/>
  </r>
  <r>
    <x v="0"/>
    <x v="0"/>
    <x v="0"/>
    <x v="2"/>
    <s v="2"/>
    <s v="061209"/>
    <s v="Knäortoser"/>
    <x v="21"/>
    <n v="400"/>
    <n v="1824"/>
    <n v="571"/>
    <n v="213"/>
    <n v="56"/>
    <n v="3064"/>
    <n v="1205210"/>
    <n v="2.5422955335584669E-3"/>
    <n v="1.1083116266507214E-3"/>
    <n v="1336"/>
    <n v="1728"/>
    <n v="1.2934131736526946"/>
    <s v="Stockholm"/>
    <n v="1"/>
  </r>
  <r>
    <x v="0"/>
    <x v="0"/>
    <x v="0"/>
    <x v="2"/>
    <s v="2"/>
    <s v="061212"/>
    <s v="Helbensortoser"/>
    <x v="22"/>
    <n v="67"/>
    <n v="30"/>
    <n v="9"/>
    <n v="1"/>
    <n v="0"/>
    <n v="107"/>
    <n v="1205210"/>
    <n v="8.8781208254163171E-5"/>
    <n v="2.8979089907315027E-5"/>
    <n v="35"/>
    <n v="72"/>
    <n v="2.0571428571428569"/>
    <s v="Stockholm"/>
    <n v="0"/>
  </r>
  <r>
    <x v="0"/>
    <x v="0"/>
    <x v="0"/>
    <x v="2"/>
    <s v="2"/>
    <s v="062409"/>
    <s v="Transtibiella proteser, antal brukare som erhållit personligt förskrivna hjälpmedel"/>
    <x v="23"/>
    <n v="9"/>
    <n v="53"/>
    <n v="25"/>
    <n v="6"/>
    <n v="5"/>
    <n v="98"/>
    <n v="1205210"/>
    <n v="8.1313629989794312E-5"/>
    <n v="8.1847726632153513E-5"/>
    <n v="99"/>
    <n v="-1"/>
    <n v="-1.0101010101010055E-2"/>
    <s v="Stockholm"/>
    <n v="0"/>
  </r>
  <r>
    <x v="0"/>
    <x v="0"/>
    <x v="0"/>
    <x v="3"/>
    <s v=""/>
    <s v="220318"/>
    <s v="Förstorande videosystem, antal brukare som erhållit personligt förskrivna hjälpmedel"/>
    <x v="24"/>
    <m/>
    <m/>
    <m/>
    <m/>
    <m/>
    <n v="398"/>
    <n v="2415139"/>
    <n v="1.6479382760164115E-4"/>
    <n v="2.900988291741636E-4"/>
    <n v="701"/>
    <n v="-303"/>
    <n v="-0.43223965763195438"/>
    <s v="Stockholm"/>
    <n v="0"/>
  </r>
  <r>
    <x v="0"/>
    <x v="0"/>
    <x v="0"/>
    <x v="3"/>
    <s v=""/>
    <s v="221803"/>
    <s v="Utrustning för att spela in och återge ljud, antal brukare som erhållit personligt förskrivna hjälpmedel"/>
    <x v="25"/>
    <m/>
    <m/>
    <m/>
    <m/>
    <m/>
    <n v="1020"/>
    <n v="2415139"/>
    <n v="4.2233594008460795E-4"/>
    <n v="1.9822806923721411E-4"/>
    <n v="479"/>
    <n v="541"/>
    <n v="1.1294363256784967"/>
    <s v="Stockholm"/>
    <n v="1"/>
  </r>
  <r>
    <x v="0"/>
    <x v="0"/>
    <x v="0"/>
    <x v="3"/>
    <s v=""/>
    <s v="223021"/>
    <s v="Läsmaskiner, antal brukare som erhållit personligt förskrivna hjälpmedel"/>
    <x v="26"/>
    <m/>
    <m/>
    <m/>
    <m/>
    <m/>
    <n v="63"/>
    <n v="2415139"/>
    <n v="2.6085455122872845E-5"/>
    <n v="1.7720352584386851E-5"/>
    <n v="43"/>
    <n v="20"/>
    <n v="0.46511627906976738"/>
    <s v="Stockholm"/>
    <n v="0"/>
  </r>
  <r>
    <x v="0"/>
    <x v="1"/>
    <x v="1"/>
    <x v="0"/>
    <s v=""/>
    <s v="042718"/>
    <s v="Hjälpmedel för stimulering av sinnen och känslighet (tyngdtäcken), antal brukare som erhållit personligt förskrivna hjälpmedel"/>
    <x v="0"/>
    <m/>
    <m/>
    <m/>
    <m/>
    <m/>
    <n v="611"/>
    <n v="395026"/>
    <n v="1.5467336327229094E-3"/>
    <n v="1.5467336327229094E-3"/>
    <n v="611"/>
    <n v="0"/>
    <n v="0"/>
    <s v="Uppsala"/>
    <n v="0"/>
  </r>
  <r>
    <x v="0"/>
    <x v="1"/>
    <x v="1"/>
    <x v="0"/>
    <s v=""/>
    <s v="120603"/>
    <s v="Gåstativ, antal brukare som erhållit personligt förskrivna hjälpmedel"/>
    <x v="1"/>
    <m/>
    <m/>
    <m/>
    <m/>
    <m/>
    <n v="97"/>
    <n v="395026"/>
    <n v="2.455534572407892E-4"/>
    <n v="1.243336228773866E-3"/>
    <n v="491"/>
    <n v="-394"/>
    <n v="-0.80244399185336046"/>
    <s v="Uppsala"/>
    <n v="0"/>
  </r>
  <r>
    <x v="0"/>
    <x v="1"/>
    <x v="1"/>
    <x v="0"/>
    <s v=""/>
    <s v="120606"/>
    <s v="Rollatorer, antal brukare som erhållit personligt förskrivna hjälpmedel"/>
    <x v="2"/>
    <m/>
    <m/>
    <m/>
    <m/>
    <m/>
    <n v="1991"/>
    <n v="395026"/>
    <n v="5.0401745707877458E-3"/>
    <n v="1.9511975227732178E-2"/>
    <n v="7708"/>
    <n v="-5717"/>
    <n v="-0.74169693824597815"/>
    <s v="Uppsala"/>
    <n v="1"/>
  </r>
  <r>
    <x v="0"/>
    <x v="1"/>
    <x v="1"/>
    <x v="0"/>
    <s v=""/>
    <s v="120609"/>
    <s v="Gåstolar, antal brukare som erhållit personligt förskrivna hjälpmedel"/>
    <x v="3"/>
    <m/>
    <m/>
    <m/>
    <m/>
    <m/>
    <n v="72"/>
    <n v="395026"/>
    <n v="1.8226648372512188E-4"/>
    <n v="1.3916454882521926E-4"/>
    <n v="55"/>
    <n v="17"/>
    <n v="0.30909090909090908"/>
    <s v="Uppsala"/>
    <n v="0"/>
  </r>
  <r>
    <x v="0"/>
    <x v="1"/>
    <x v="1"/>
    <x v="0"/>
    <s v=""/>
    <s v="120612"/>
    <s v="Gåbord, antal brukare som erhållit personligt förskrivna hjälpmedel"/>
    <x v="4"/>
    <m/>
    <m/>
    <m/>
    <m/>
    <m/>
    <n v="191"/>
    <n v="395026"/>
    <n v="4.8351247765969832E-4"/>
    <n v="2.1670800508444329E-3"/>
    <n v="856"/>
    <n v="-665"/>
    <n v="-0.77686915887850461"/>
    <s v="Uppsala"/>
    <n v="1"/>
  </r>
  <r>
    <x v="0"/>
    <x v="1"/>
    <x v="1"/>
    <x v="0"/>
    <s v=""/>
    <s v="122203"/>
    <s v="Manuella tvåhjulsdrivna rullstolar, antal brukare som erhållit personligt förskrivna hjälpmedel"/>
    <x v="5"/>
    <m/>
    <m/>
    <m/>
    <m/>
    <m/>
    <n v="2311"/>
    <n v="395026"/>
    <n v="5.8502478317882869E-3"/>
    <n v="1.0448831164670215E-2"/>
    <n v="4128"/>
    <n v="-1817"/>
    <n v="-0.44016472868217049"/>
    <s v="Uppsala"/>
    <n v="0"/>
  </r>
  <r>
    <x v="0"/>
    <x v="1"/>
    <x v="1"/>
    <x v="0"/>
    <s v=""/>
    <s v="122218"/>
    <s v="Manuella vårdarmanövrerade rullstolar, antal brukare som erhållit personligt förskrivna hjälpmedel"/>
    <x v="6"/>
    <m/>
    <m/>
    <m/>
    <m/>
    <m/>
    <n v="1187"/>
    <n v="395026"/>
    <n v="3.0048655025238847E-3"/>
    <n v="4.5959477430963002E-3"/>
    <n v="1816"/>
    <n v="-629"/>
    <n v="-0.34636563876651982"/>
    <s v="Uppsala"/>
    <n v="0"/>
  </r>
  <r>
    <x v="0"/>
    <x v="1"/>
    <x v="1"/>
    <x v="0"/>
    <s v=""/>
    <s v="122303"/>
    <s v="Eldrivna rullstolar med manuell direktstyrning, antal brukare som erhållit personligt förskrivna hjälpmedel"/>
    <x v="7"/>
    <m/>
    <m/>
    <m/>
    <m/>
    <m/>
    <n v="94"/>
    <n v="395026"/>
    <n v="2.3795902041890915E-4"/>
    <n v="3.072077289227249E-4"/>
    <n v="121"/>
    <n v="-27"/>
    <n v="-0.22314049586776863"/>
    <s v="Uppsala"/>
    <n v="0"/>
  </r>
  <r>
    <x v="0"/>
    <x v="1"/>
    <x v="1"/>
    <x v="0"/>
    <s v=""/>
    <s v="122306"/>
    <s v="Eldrivna rullstolar med elektronisk styrning, antal brukare som erhållit personligt förskrivna hjälpmedel"/>
    <x v="8"/>
    <m/>
    <m/>
    <m/>
    <m/>
    <m/>
    <n v="67"/>
    <n v="395026"/>
    <n v="1.6960908902198844E-4"/>
    <n v="2.9987744139351743E-4"/>
    <n v="118"/>
    <n v="-51"/>
    <n v="-0.43220338983050843"/>
    <s v="Uppsala"/>
    <n v="0"/>
  </r>
  <r>
    <x v="0"/>
    <x v="1"/>
    <x v="1"/>
    <x v="0"/>
    <s v=""/>
    <s v="123603"/>
    <s v="Mobila lyftar för överflyttning av en sittande person med hjälp av slingsäten, antal brukare som erhållit personligt förskrivna hjälpmedel"/>
    <x v="9"/>
    <m/>
    <m/>
    <m/>
    <m/>
    <m/>
    <n v="19"/>
    <n v="395026"/>
    <n v="4.8098099871907164E-5"/>
    <n v="1.0768685325761014E-3"/>
    <n v="425"/>
    <n v="-406"/>
    <n v="-0.95529411764705885"/>
    <s v="Uppsala"/>
    <n v="0"/>
  </r>
  <r>
    <x v="0"/>
    <x v="1"/>
    <x v="1"/>
    <x v="0"/>
    <s v=""/>
    <s v="123604"/>
    <s v="Mobila lyftar för överflyttning av en stående person, antal brukare som erhållit personligt förskrivna hjälpmedel"/>
    <x v="10"/>
    <m/>
    <m/>
    <m/>
    <m/>
    <m/>
    <n v="0"/>
    <n v="395026"/>
    <n v="0"/>
    <n v="2.969509404354554E-4"/>
    <n v="117"/>
    <n v="-117"/>
    <n v="-1"/>
    <s v="Uppsala"/>
    <n v="0"/>
  </r>
  <r>
    <x v="0"/>
    <x v="1"/>
    <x v="1"/>
    <x v="0"/>
    <s v=""/>
    <s v="123612"/>
    <s v="Stationära lyftar monterade på väggar, golv eller i tak, antal brukare som erhållit personligt förskrivna hjälpmedel"/>
    <x v="11"/>
    <m/>
    <m/>
    <m/>
    <m/>
    <m/>
    <n v="35"/>
    <n v="395026"/>
    <n v="8.8601762921934247E-5"/>
    <n v="1.9038451254077757E-4"/>
    <n v="75"/>
    <n v="-40"/>
    <n v="-0.53333333333333333"/>
    <s v="Uppsala"/>
    <n v="0"/>
  </r>
  <r>
    <x v="0"/>
    <x v="1"/>
    <x v="1"/>
    <x v="0"/>
    <s v=""/>
    <s v="181210"/>
    <s v="Sängar och lösa sängbottnar, elektiskt reglerbara, antal brukare som erhållit personligt förskrivna hjälpmedel"/>
    <x v="12"/>
    <m/>
    <m/>
    <m/>
    <m/>
    <m/>
    <n v="20"/>
    <n v="395026"/>
    <n v="5.0629578812533858E-5"/>
    <n v="1.9835740397698399E-3"/>
    <n v="784"/>
    <n v="-764"/>
    <n v="-0.97448979591836737"/>
    <s v="Uppsala"/>
    <n v="1"/>
  </r>
  <r>
    <x v="0"/>
    <x v="1"/>
    <x v="1"/>
    <x v="0"/>
    <s v=""/>
    <s v="181224"/>
    <s v="Separata ställbara rygg- och benstöd för sängar, antal brukare som erhållit personligt förskrivna hjälpmedel"/>
    <x v="13"/>
    <m/>
    <m/>
    <m/>
    <m/>
    <m/>
    <n v="158"/>
    <n v="395026"/>
    <n v="3.9997367261901748E-4"/>
    <n v="1.1815114311230961E-3"/>
    <n v="467"/>
    <n v="-309"/>
    <n v="-0.66167023554603854"/>
    <s v="Uppsala"/>
    <n v="0"/>
  </r>
  <r>
    <x v="0"/>
    <x v="1"/>
    <x v="1"/>
    <x v="0"/>
    <s v=""/>
    <s v="220906"/>
    <s v="Röstförstärkare för personligt bruk, antal brukare som erhållit personligt förskrivna hjälpmedel"/>
    <x v="14"/>
    <m/>
    <m/>
    <m/>
    <m/>
    <m/>
    <n v="9"/>
    <n v="395026"/>
    <n v="2.2783310465640235E-5"/>
    <n v="5.2152598503220425E-5"/>
    <n v="21"/>
    <n v="-12"/>
    <n v="-0.5714285714285714"/>
    <s v="Uppsala"/>
    <n v="0"/>
  </r>
  <r>
    <x v="0"/>
    <x v="1"/>
    <x v="1"/>
    <x v="0"/>
    <s v=""/>
    <s v="222109"/>
    <s v="Samtalsapparater, antal brukare som erhållit personligt förskrivna hjälpmedel"/>
    <x v="15"/>
    <m/>
    <m/>
    <m/>
    <m/>
    <m/>
    <n v="23"/>
    <n v="395026"/>
    <n v="5.822401563441394E-5"/>
    <n v="2.5631475451854877E-4"/>
    <n v="101"/>
    <n v="-78"/>
    <n v="-0.7722772277227723"/>
    <s v="Uppsala"/>
    <n v="0"/>
  </r>
  <r>
    <x v="0"/>
    <x v="1"/>
    <x v="1"/>
    <x v="0"/>
    <s v=""/>
    <s v="222112"/>
    <s v="Programvara för närkommunikation, antal brukare som erhållit personligt förskrivna hjälpmedel"/>
    <x v="16"/>
    <m/>
    <m/>
    <m/>
    <m/>
    <m/>
    <n v="32"/>
    <n v="395026"/>
    <n v="8.1007326100054178E-5"/>
    <n v="6.0939107493000965E-5"/>
    <n v="24"/>
    <n v="8"/>
    <n v="0.33333333333333326"/>
    <s v="Uppsala"/>
    <n v="0"/>
  </r>
  <r>
    <x v="0"/>
    <x v="1"/>
    <x v="1"/>
    <x v="0"/>
    <s v=""/>
    <s v="222712"/>
    <s v="Ur och klockor, antal brukare som erhållit personligt förskrivna hjälpmedel"/>
    <x v="17"/>
    <m/>
    <m/>
    <m/>
    <m/>
    <m/>
    <n v="333"/>
    <n v="395026"/>
    <n v="8.4298248722868875E-4"/>
    <n v="1.4156552596311747E-3"/>
    <n v="559"/>
    <n v="-226"/>
    <n v="-0.40429338103756707"/>
    <s v="Uppsala"/>
    <n v="0"/>
  </r>
  <r>
    <x v="0"/>
    <x v="1"/>
    <x v="1"/>
    <x v="0"/>
    <s v=""/>
    <s v="222715"/>
    <s v="Kalendrar och tidtabeller, antal brukare som erhållit personligt förskrivna hjälpmedel"/>
    <x v="18"/>
    <m/>
    <m/>
    <m/>
    <m/>
    <m/>
    <n v="528"/>
    <n v="395026"/>
    <n v="1.336620880650894E-3"/>
    <n v="1.4760095481574599E-3"/>
    <n v="583"/>
    <n v="-55"/>
    <n v="-9.4339622641509413E-2"/>
    <s v="Uppsala"/>
    <n v="0"/>
  </r>
  <r>
    <x v="0"/>
    <x v="1"/>
    <x v="1"/>
    <x v="1"/>
    <s v="1"/>
    <s v="22061"/>
    <s v="I- och Bakom- örat hörapparater"/>
    <x v="19"/>
    <n v="55"/>
    <n v="414"/>
    <n v="607"/>
    <n v="944"/>
    <n v="392"/>
    <n v="2412"/>
    <n v="197645"/>
    <n v="1.220369855043133E-2"/>
    <n v="9.4731992093085304E-3"/>
    <n v="1872"/>
    <n v="540"/>
    <n v="0.28846153846153855"/>
    <s v="Uppsala"/>
    <n v="0"/>
  </r>
  <r>
    <x v="0"/>
    <x v="1"/>
    <x v="1"/>
    <x v="1"/>
    <s v="2"/>
    <s v="22061"/>
    <s v="I- och Bakom- örat hörapparater"/>
    <x v="19"/>
    <n v="48"/>
    <n v="390"/>
    <n v="433"/>
    <n v="693"/>
    <n v="444"/>
    <n v="2008"/>
    <n v="197381"/>
    <n v="1.017321829355409E-2"/>
    <n v="7.869654917658243E-3"/>
    <n v="1553"/>
    <n v="455"/>
    <n v="0.2929813264649066"/>
    <s v="Uppsala"/>
    <n v="0"/>
  </r>
  <r>
    <x v="0"/>
    <x v="1"/>
    <x v="1"/>
    <x v="2"/>
    <s v="1"/>
    <s v="061206"/>
    <s v="Ankelortoser"/>
    <x v="20"/>
    <n v="76"/>
    <n v="88"/>
    <n v="45"/>
    <n v="27"/>
    <n v="7"/>
    <n v="243"/>
    <n v="197645"/>
    <n v="1.2294770927673354E-3"/>
    <n v="1.5709435249726053E-3"/>
    <n v="310"/>
    <n v="-67"/>
    <n v="-0.21612903225806457"/>
    <s v="Uppsala"/>
    <n v="0"/>
  </r>
  <r>
    <x v="0"/>
    <x v="1"/>
    <x v="1"/>
    <x v="2"/>
    <s v="1"/>
    <s v="061209"/>
    <s v="Knäortoser"/>
    <x v="21"/>
    <n v="19"/>
    <n v="57"/>
    <n v="6"/>
    <n v="10"/>
    <n v="1"/>
    <n v="93"/>
    <n v="197645"/>
    <n v="4.7054061575046166E-4"/>
    <n v="8.3557730724650439E-4"/>
    <n v="165"/>
    <n v="-72"/>
    <n v="-0.4363636363636364"/>
    <s v="Uppsala"/>
    <n v="0"/>
  </r>
  <r>
    <x v="0"/>
    <x v="1"/>
    <x v="1"/>
    <x v="2"/>
    <s v="1"/>
    <s v="061212"/>
    <s v="Helbensortoser"/>
    <x v="22"/>
    <n v="6"/>
    <n v="8"/>
    <n v="0"/>
    <n v="3"/>
    <n v="0"/>
    <n v="17"/>
    <n v="197645"/>
    <n v="8.6012800728579012E-5"/>
    <n v="3.6898567148582843E-5"/>
    <n v="7"/>
    <n v="10"/>
    <n v="1.4285714285714284"/>
    <s v="Uppsala"/>
    <n v="0"/>
  </r>
  <r>
    <x v="0"/>
    <x v="1"/>
    <x v="1"/>
    <x v="2"/>
    <s v="1"/>
    <s v="062409"/>
    <s v="Transtibiella proteser, antal brukare som erhållit personligt förskrivna hjälpmedel"/>
    <x v="23"/>
    <n v="0"/>
    <n v="8"/>
    <n v="11"/>
    <n v="13"/>
    <n v="2"/>
    <n v="34"/>
    <n v="197645"/>
    <n v="1.7202560145715802E-4"/>
    <n v="1.8423873122013726E-4"/>
    <n v="36"/>
    <n v="-2"/>
    <n v="-5.555555555555558E-2"/>
    <s v="Uppsala"/>
    <n v="0"/>
  </r>
  <r>
    <x v="0"/>
    <x v="1"/>
    <x v="1"/>
    <x v="2"/>
    <s v="2"/>
    <s v="061206"/>
    <s v="Ankelortoser"/>
    <x v="20"/>
    <n v="49"/>
    <n v="91"/>
    <n v="22"/>
    <n v="12"/>
    <n v="13"/>
    <n v="187"/>
    <n v="197381"/>
    <n v="9.4740628530608315E-4"/>
    <n v="1.4173259997212579E-3"/>
    <n v="280"/>
    <n v="-93"/>
    <n v="-0.33214285714285718"/>
    <s v="Uppsala"/>
    <n v="0"/>
  </r>
  <r>
    <x v="0"/>
    <x v="1"/>
    <x v="1"/>
    <x v="2"/>
    <s v="2"/>
    <s v="061209"/>
    <s v="Knäortoser"/>
    <x v="21"/>
    <n v="10"/>
    <n v="49"/>
    <n v="11"/>
    <n v="6"/>
    <n v="5"/>
    <n v="81"/>
    <n v="197381"/>
    <n v="4.1037384550691303E-4"/>
    <n v="1.1083116266507214E-3"/>
    <n v="219"/>
    <n v="-138"/>
    <n v="-0.63013698630136994"/>
    <s v="Uppsala"/>
    <n v="0"/>
  </r>
  <r>
    <x v="0"/>
    <x v="1"/>
    <x v="1"/>
    <x v="2"/>
    <s v="2"/>
    <s v="061212"/>
    <s v="Helbensortoser"/>
    <x v="22"/>
    <n v="4"/>
    <n v="5"/>
    <n v="1"/>
    <n v="1"/>
    <n v="1"/>
    <n v="12"/>
    <n v="197381"/>
    <n v="6.0796125260283413E-5"/>
    <n v="2.8979089907315027E-5"/>
    <n v="6"/>
    <n v="6"/>
    <n v="1"/>
    <s v="Uppsala"/>
    <n v="0"/>
  </r>
  <r>
    <x v="0"/>
    <x v="1"/>
    <x v="1"/>
    <x v="2"/>
    <s v="2"/>
    <s v="062409"/>
    <s v="Transtibiella proteser, antal brukare som erhållit personligt förskrivna hjälpmedel"/>
    <x v="23"/>
    <n v="0"/>
    <n v="4"/>
    <n v="3"/>
    <n v="3"/>
    <n v="0"/>
    <n v="10"/>
    <n v="197381"/>
    <n v="5.0663437716902843E-5"/>
    <n v="8.1847726632153513E-5"/>
    <n v="16"/>
    <n v="-6"/>
    <n v="-0.375"/>
    <s v="Uppsala"/>
    <n v="0"/>
  </r>
  <r>
    <x v="0"/>
    <x v="1"/>
    <x v="1"/>
    <x v="3"/>
    <s v=""/>
    <s v="220318"/>
    <s v="Förstorande videosystem, antal brukare som erhållit personligt förskrivna hjälpmedel"/>
    <x v="24"/>
    <m/>
    <m/>
    <m/>
    <m/>
    <m/>
    <n v="68"/>
    <n v="395026"/>
    <n v="1.7214056796261513E-4"/>
    <n v="2.900988291741636E-4"/>
    <n v="115"/>
    <n v="-47"/>
    <n v="-0.40869565217391302"/>
    <s v="Uppsala"/>
    <n v="0"/>
  </r>
  <r>
    <x v="0"/>
    <x v="1"/>
    <x v="1"/>
    <x v="3"/>
    <s v=""/>
    <s v="221803"/>
    <s v="Utrustning för att spela in och återge ljud, antal brukare som erhållit personligt förskrivna hjälpmedel"/>
    <x v="25"/>
    <m/>
    <m/>
    <m/>
    <m/>
    <m/>
    <n v="89"/>
    <n v="395026"/>
    <n v="2.2530162571577568E-4"/>
    <n v="1.9822806923721411E-4"/>
    <n v="78"/>
    <n v="11"/>
    <n v="0.14102564102564097"/>
    <s v="Uppsala"/>
    <n v="0"/>
  </r>
  <r>
    <x v="0"/>
    <x v="1"/>
    <x v="1"/>
    <x v="3"/>
    <s v=""/>
    <s v="223021"/>
    <s v="Läsmaskiner, antal brukare som erhållit personligt förskrivna hjälpmedel"/>
    <x v="26"/>
    <m/>
    <m/>
    <m/>
    <m/>
    <m/>
    <n v="7"/>
    <n v="395026"/>
    <n v="1.7720352584386851E-5"/>
    <n v="1.7720352584386851E-5"/>
    <n v="7"/>
    <n v="0"/>
    <n v="0"/>
    <s v="Uppsala"/>
    <n v="0"/>
  </r>
  <r>
    <x v="0"/>
    <x v="2"/>
    <x v="2"/>
    <x v="0"/>
    <s v=""/>
    <s v="042718"/>
    <s v="Hjälpmedel för stimulering av sinnen och känslighet (tyngdtäcken), antal brukare som erhållit personligt förskrivna hjälpmedel"/>
    <x v="0"/>
    <m/>
    <m/>
    <m/>
    <m/>
    <m/>
    <n v="2011"/>
    <n v="301801"/>
    <n v="6.6633311354170463E-3"/>
    <n v="1.5467336327229094E-3"/>
    <n v="467"/>
    <n v="1544"/>
    <n v="3.3062098501070665"/>
    <s v="Södermanland"/>
    <n v="1"/>
  </r>
  <r>
    <x v="0"/>
    <x v="2"/>
    <x v="2"/>
    <x v="0"/>
    <s v=""/>
    <s v="120603"/>
    <s v="Gåstativ, antal brukare som erhållit personligt förskrivna hjälpmedel"/>
    <x v="1"/>
    <m/>
    <m/>
    <m/>
    <m/>
    <m/>
    <n v="617"/>
    <n v="301801"/>
    <n v="2.044393491075245E-3"/>
    <n v="1.243336228773866E-3"/>
    <n v="375"/>
    <n v="242"/>
    <n v="0.64533333333333331"/>
    <s v="Södermanland"/>
    <n v="0"/>
  </r>
  <r>
    <x v="0"/>
    <x v="2"/>
    <x v="2"/>
    <x v="0"/>
    <s v=""/>
    <s v="120606"/>
    <s v="Rollatorer, antal brukare som erhållit personligt förskrivna hjälpmedel"/>
    <x v="2"/>
    <m/>
    <m/>
    <m/>
    <m/>
    <m/>
    <n v="8045"/>
    <n v="301801"/>
    <n v="2.6656637983306881E-2"/>
    <n v="1.9511975227732178E-2"/>
    <n v="5889"/>
    <n v="2156"/>
    <n v="0.36610629988113441"/>
    <s v="Södermanland"/>
    <n v="0"/>
  </r>
  <r>
    <x v="0"/>
    <x v="2"/>
    <x v="2"/>
    <x v="0"/>
    <s v=""/>
    <s v="120609"/>
    <s v="Gåstolar, antal brukare som erhållit personligt förskrivna hjälpmedel"/>
    <x v="3"/>
    <m/>
    <m/>
    <m/>
    <m/>
    <m/>
    <n v="42"/>
    <n v="301801"/>
    <n v="1.3916454882521926E-4"/>
    <n v="1.3916454882521926E-4"/>
    <n v="42"/>
    <n v="0"/>
    <n v="0"/>
    <s v="Södermanland"/>
    <n v="0"/>
  </r>
  <r>
    <x v="0"/>
    <x v="2"/>
    <x v="2"/>
    <x v="0"/>
    <s v=""/>
    <s v="120612"/>
    <s v="Gåbord, antal brukare som erhållit personligt förskrivna hjälpmedel"/>
    <x v="4"/>
    <m/>
    <m/>
    <m/>
    <m/>
    <m/>
    <n v="751"/>
    <n v="301801"/>
    <n v="2.4883946706604682E-3"/>
    <n v="2.1670800508444329E-3"/>
    <n v="654"/>
    <n v="97"/>
    <n v="0.14831804281345562"/>
    <s v="Södermanland"/>
    <n v="0"/>
  </r>
  <r>
    <x v="0"/>
    <x v="2"/>
    <x v="2"/>
    <x v="0"/>
    <s v=""/>
    <s v="122203"/>
    <s v="Manuella tvåhjulsdrivna rullstolar, antal brukare som erhållit personligt förskrivna hjälpmedel"/>
    <x v="5"/>
    <m/>
    <m/>
    <m/>
    <m/>
    <m/>
    <n v="2626"/>
    <n v="301801"/>
    <n v="8.7010977432149007E-3"/>
    <n v="1.0448831164670215E-2"/>
    <n v="3153"/>
    <n v="-527"/>
    <n v="-0.16714240405962577"/>
    <s v="Södermanland"/>
    <n v="0"/>
  </r>
  <r>
    <x v="0"/>
    <x v="2"/>
    <x v="2"/>
    <x v="0"/>
    <s v=""/>
    <s v="122218"/>
    <s v="Manuella vårdarmanövrerade rullstolar, antal brukare som erhållit personligt förskrivna hjälpmedel"/>
    <x v="6"/>
    <m/>
    <m/>
    <m/>
    <m/>
    <m/>
    <n v="2588"/>
    <n v="301801"/>
    <n v="8.5751869609444632E-3"/>
    <n v="4.5959477430963002E-3"/>
    <n v="1387"/>
    <n v="1201"/>
    <n v="0.86589762076423926"/>
    <s v="Södermanland"/>
    <n v="1"/>
  </r>
  <r>
    <x v="0"/>
    <x v="2"/>
    <x v="2"/>
    <x v="0"/>
    <s v=""/>
    <s v="122303"/>
    <s v="Eldrivna rullstolar med manuell direktstyrning, antal brukare som erhållit personligt förskrivna hjälpmedel"/>
    <x v="7"/>
    <m/>
    <m/>
    <m/>
    <m/>
    <m/>
    <n v="76"/>
    <n v="301801"/>
    <n v="2.5182156454087298E-4"/>
    <n v="3.072077289227249E-4"/>
    <n v="93"/>
    <n v="-17"/>
    <n v="-0.18279569892473113"/>
    <s v="Södermanland"/>
    <n v="0"/>
  </r>
  <r>
    <x v="0"/>
    <x v="2"/>
    <x v="2"/>
    <x v="0"/>
    <s v=""/>
    <s v="122306"/>
    <s v="Eldrivna rullstolar med elektronisk styrning, antal brukare som erhållit personligt förskrivna hjälpmedel"/>
    <x v="8"/>
    <m/>
    <m/>
    <m/>
    <m/>
    <m/>
    <n v="76"/>
    <n v="301801"/>
    <n v="2.5182156454087298E-4"/>
    <n v="2.9987744139351743E-4"/>
    <n v="91"/>
    <n v="-15"/>
    <n v="-0.1648351648351648"/>
    <s v="Södermanland"/>
    <n v="0"/>
  </r>
  <r>
    <x v="0"/>
    <x v="2"/>
    <x v="2"/>
    <x v="0"/>
    <s v=""/>
    <s v="123603"/>
    <s v="Mobila lyftar för överflyttning av en sittande person med hjälp av slingsäten, antal brukare som erhållit personligt förskrivna hjälpmedel"/>
    <x v="9"/>
    <m/>
    <m/>
    <m/>
    <m/>
    <m/>
    <n v="325"/>
    <n v="301801"/>
    <n v="1.0768685325761014E-3"/>
    <n v="1.0768685325761014E-3"/>
    <n v="325"/>
    <n v="0"/>
    <n v="0"/>
    <s v="Södermanland"/>
    <n v="0"/>
  </r>
  <r>
    <x v="0"/>
    <x v="2"/>
    <x v="2"/>
    <x v="0"/>
    <s v=""/>
    <s v="123604"/>
    <s v="Mobila lyftar för överflyttning av en stående person, antal brukare som erhållit personligt förskrivna hjälpmedel"/>
    <x v="10"/>
    <m/>
    <m/>
    <m/>
    <m/>
    <m/>
    <n v="132"/>
    <n v="301801"/>
    <n v="4.3737429630783198E-4"/>
    <n v="2.969509404354554E-4"/>
    <n v="90"/>
    <n v="42"/>
    <n v="0.46666666666666656"/>
    <s v="Södermanland"/>
    <n v="0"/>
  </r>
  <r>
    <x v="0"/>
    <x v="2"/>
    <x v="2"/>
    <x v="0"/>
    <s v=""/>
    <s v="123612"/>
    <s v="Stationära lyftar monterade på väggar, golv eller i tak, antal brukare som erhållit personligt förskrivna hjälpmedel"/>
    <x v="11"/>
    <m/>
    <m/>
    <m/>
    <m/>
    <m/>
    <n v="62"/>
    <n v="301801"/>
    <n v="2.0543338159913322E-4"/>
    <n v="1.9038451254077757E-4"/>
    <n v="57"/>
    <n v="5"/>
    <n v="8.7719298245614086E-2"/>
    <s v="Södermanland"/>
    <n v="0"/>
  </r>
  <r>
    <x v="0"/>
    <x v="2"/>
    <x v="2"/>
    <x v="0"/>
    <s v=""/>
    <s v="181210"/>
    <s v="Sängar och lösa sängbottnar, elektiskt reglerbara, antal brukare som erhållit personligt förskrivna hjälpmedel"/>
    <x v="12"/>
    <m/>
    <m/>
    <m/>
    <m/>
    <m/>
    <n v="622"/>
    <n v="301801"/>
    <n v="2.0609606992687234E-3"/>
    <n v="1.9835740397698399E-3"/>
    <n v="599"/>
    <n v="23"/>
    <n v="3.8397328881469184E-2"/>
    <s v="Södermanland"/>
    <n v="0"/>
  </r>
  <r>
    <x v="0"/>
    <x v="2"/>
    <x v="2"/>
    <x v="0"/>
    <s v=""/>
    <s v="181224"/>
    <s v="Separata ställbara rygg- och benstöd för sängar, antal brukare som erhållit personligt förskrivna hjälpmedel"/>
    <x v="13"/>
    <m/>
    <m/>
    <m/>
    <m/>
    <m/>
    <n v="385"/>
    <n v="301801"/>
    <n v="1.2756750308978433E-3"/>
    <n v="1.1815114311230961E-3"/>
    <n v="357"/>
    <n v="28"/>
    <n v="7.8431372549019551E-2"/>
    <s v="Södermanland"/>
    <n v="0"/>
  </r>
  <r>
    <x v="0"/>
    <x v="2"/>
    <x v="2"/>
    <x v="0"/>
    <s v=""/>
    <s v="220906"/>
    <s v="Röstförstärkare för personligt bruk, antal brukare som erhållit personligt förskrivna hjälpmedel"/>
    <x v="14"/>
    <m/>
    <m/>
    <m/>
    <m/>
    <m/>
    <n v="15"/>
    <n v="301801"/>
    <n v="4.970162458043545E-5"/>
    <n v="5.2152598503220425E-5"/>
    <n v="16"/>
    <n v="-1"/>
    <n v="-6.25E-2"/>
    <s v="Södermanland"/>
    <n v="0"/>
  </r>
  <r>
    <x v="0"/>
    <x v="2"/>
    <x v="2"/>
    <x v="0"/>
    <s v=""/>
    <s v="222109"/>
    <s v="Samtalsapparater, antal brukare som erhållit personligt förskrivna hjälpmedel"/>
    <x v="15"/>
    <m/>
    <m/>
    <m/>
    <m/>
    <m/>
    <n v="105"/>
    <n v="301801"/>
    <n v="3.4791137206304819E-4"/>
    <n v="2.5631475451854877E-4"/>
    <n v="77"/>
    <n v="28"/>
    <n v="0.36363636363636354"/>
    <s v="Södermanland"/>
    <n v="0"/>
  </r>
  <r>
    <x v="0"/>
    <x v="2"/>
    <x v="2"/>
    <x v="0"/>
    <s v=""/>
    <s v="222112"/>
    <s v="Programvara för närkommunikation, antal brukare som erhållit personligt förskrivna hjälpmedel"/>
    <x v="16"/>
    <m/>
    <m/>
    <m/>
    <m/>
    <m/>
    <n v="39"/>
    <n v="301801"/>
    <n v="1.2922422390913217E-4"/>
    <n v="6.0939107493000965E-5"/>
    <n v="18"/>
    <n v="21"/>
    <n v="1.1666666666666665"/>
    <s v="Södermanland"/>
    <n v="0"/>
  </r>
  <r>
    <x v="0"/>
    <x v="2"/>
    <x v="2"/>
    <x v="0"/>
    <s v=""/>
    <s v="222712"/>
    <s v="Ur och klockor, antal brukare som erhållit personligt förskrivna hjälpmedel"/>
    <x v="17"/>
    <m/>
    <m/>
    <m/>
    <m/>
    <m/>
    <n v="579"/>
    <n v="301801"/>
    <n v="1.9184827088048085E-3"/>
    <n v="1.4156552596311747E-3"/>
    <n v="427"/>
    <n v="152"/>
    <n v="0.35597189695550346"/>
    <s v="Södermanland"/>
    <n v="0"/>
  </r>
  <r>
    <x v="0"/>
    <x v="2"/>
    <x v="2"/>
    <x v="0"/>
    <s v=""/>
    <s v="222715"/>
    <s v="Kalendrar och tidtabeller, antal brukare som erhållit personligt förskrivna hjälpmedel"/>
    <x v="18"/>
    <m/>
    <m/>
    <m/>
    <m/>
    <m/>
    <n v="705"/>
    <n v="301801"/>
    <n v="2.3359763552804661E-3"/>
    <n v="1.4760095481574599E-3"/>
    <n v="445"/>
    <n v="260"/>
    <n v="0.58426966292134841"/>
    <s v="Södermanland"/>
    <n v="0"/>
  </r>
  <r>
    <x v="0"/>
    <x v="2"/>
    <x v="2"/>
    <x v="1"/>
    <s v="1"/>
    <s v="22061"/>
    <s v="I- och Bakom- örat hörapparater"/>
    <x v="19"/>
    <n v="32"/>
    <n v="218"/>
    <n v="407"/>
    <n v="554"/>
    <n v="218"/>
    <n v="1429"/>
    <n v="151560"/>
    <n v="9.4286091316970171E-3"/>
    <n v="9.4731992093085304E-3"/>
    <n v="1436"/>
    <n v="-7"/>
    <n v="-4.8746518105849956E-3"/>
    <s v="Södermanland"/>
    <n v="0"/>
  </r>
  <r>
    <x v="0"/>
    <x v="2"/>
    <x v="2"/>
    <x v="1"/>
    <s v="2"/>
    <s v="22061"/>
    <s v="I- och Bakom- örat hörapparater"/>
    <x v="19"/>
    <n v="29"/>
    <n v="201"/>
    <n v="281"/>
    <n v="366"/>
    <n v="268"/>
    <n v="1145"/>
    <n v="150241"/>
    <n v="7.6210887840203407E-3"/>
    <n v="7.869654917658243E-3"/>
    <n v="1182"/>
    <n v="-37"/>
    <n v="-3.1302876480541419E-2"/>
    <s v="Södermanland"/>
    <n v="0"/>
  </r>
  <r>
    <x v="0"/>
    <x v="2"/>
    <x v="2"/>
    <x v="2"/>
    <s v="1"/>
    <s v="061206"/>
    <s v="Ankelortoser"/>
    <x v="20"/>
    <n v="82"/>
    <n v="192"/>
    <n v="52"/>
    <n v="29"/>
    <n v="11"/>
    <n v="366"/>
    <n v="151560"/>
    <n v="2.4148851939825812E-3"/>
    <n v="1.5709435249726053E-3"/>
    <n v="238"/>
    <n v="128"/>
    <n v="0.53781512605042026"/>
    <s v="Södermanland"/>
    <n v="0"/>
  </r>
  <r>
    <x v="0"/>
    <x v="2"/>
    <x v="2"/>
    <x v="2"/>
    <s v="1"/>
    <s v="061209"/>
    <s v="Knäortoser"/>
    <x v="21"/>
    <n v="37"/>
    <n v="130"/>
    <n v="31"/>
    <n v="32"/>
    <n v="15"/>
    <n v="245"/>
    <n v="151560"/>
    <n v="1.6165215096331485E-3"/>
    <n v="8.3557730724650439E-4"/>
    <n v="127"/>
    <n v="118"/>
    <n v="0.92913385826771644"/>
    <s v="Södermanland"/>
    <n v="0"/>
  </r>
  <r>
    <x v="0"/>
    <x v="2"/>
    <x v="2"/>
    <x v="2"/>
    <s v="1"/>
    <s v="061212"/>
    <s v="Helbensortoser"/>
    <x v="22"/>
    <n v="8"/>
    <n v="0"/>
    <n v="0"/>
    <n v="1"/>
    <n v="0"/>
    <n v="9"/>
    <n v="151560"/>
    <n v="5.9382422802850356E-5"/>
    <n v="3.6898567148582843E-5"/>
    <n v="6"/>
    <n v="3"/>
    <n v="0.5"/>
    <s v="Södermanland"/>
    <n v="0"/>
  </r>
  <r>
    <x v="0"/>
    <x v="2"/>
    <x v="2"/>
    <x v="2"/>
    <s v="1"/>
    <s v="062409"/>
    <s v="Transtibiella proteser, antal brukare som erhållit personligt förskrivna hjälpmedel"/>
    <x v="23"/>
    <n v="0"/>
    <n v="5"/>
    <n v="5"/>
    <n v="6"/>
    <n v="2"/>
    <n v="18"/>
    <n v="151560"/>
    <n v="1.1876484560570071E-4"/>
    <n v="1.8423873122013726E-4"/>
    <n v="28"/>
    <n v="-10"/>
    <n v="-0.3571428571428571"/>
    <s v="Södermanland"/>
    <n v="0"/>
  </r>
  <r>
    <x v="0"/>
    <x v="2"/>
    <x v="2"/>
    <x v="2"/>
    <s v="2"/>
    <s v="061206"/>
    <s v="Ankelortoser"/>
    <x v="20"/>
    <n v="58"/>
    <n v="169"/>
    <n v="47"/>
    <n v="40"/>
    <n v="20"/>
    <n v="334"/>
    <n v="150241"/>
    <n v="2.2230948942033135E-3"/>
    <n v="1.4173259997212579E-3"/>
    <n v="213"/>
    <n v="121"/>
    <n v="0.568075117370892"/>
    <s v="Södermanland"/>
    <n v="0"/>
  </r>
  <r>
    <x v="0"/>
    <x v="2"/>
    <x v="2"/>
    <x v="2"/>
    <s v="2"/>
    <s v="061209"/>
    <s v="Knäortoser"/>
    <x v="21"/>
    <n v="33"/>
    <n v="169"/>
    <n v="52"/>
    <n v="45"/>
    <n v="25"/>
    <n v="324"/>
    <n v="150241"/>
    <n v="2.1565351668319565E-3"/>
    <n v="1.1083116266507214E-3"/>
    <n v="167"/>
    <n v="157"/>
    <n v="0.94011976047904189"/>
    <s v="Södermanland"/>
    <n v="0"/>
  </r>
  <r>
    <x v="0"/>
    <x v="2"/>
    <x v="2"/>
    <x v="2"/>
    <s v="2"/>
    <s v="061212"/>
    <s v="Helbensortoser"/>
    <x v="22"/>
    <n v="1"/>
    <n v="1"/>
    <n v="1"/>
    <n v="0"/>
    <n v="0"/>
    <n v="3"/>
    <n v="150241"/>
    <n v="1.9967918211407008E-5"/>
    <n v="2.8979089907315027E-5"/>
    <n v="4"/>
    <n v="-1"/>
    <n v="-0.25"/>
    <s v="Södermanland"/>
    <n v="0"/>
  </r>
  <r>
    <x v="0"/>
    <x v="2"/>
    <x v="2"/>
    <x v="2"/>
    <s v="2"/>
    <s v="062409"/>
    <s v="Transtibiella proteser, antal brukare som erhållit personligt förskrivna hjälpmedel"/>
    <x v="23"/>
    <n v="1"/>
    <n v="7"/>
    <n v="5"/>
    <n v="2"/>
    <n v="1"/>
    <n v="16"/>
    <n v="150241"/>
    <n v="1.0649556379417069E-4"/>
    <n v="8.1847726632153513E-5"/>
    <n v="12"/>
    <n v="4"/>
    <n v="0.33333333333333326"/>
    <s v="Södermanland"/>
    <n v="0"/>
  </r>
  <r>
    <x v="0"/>
    <x v="2"/>
    <x v="2"/>
    <x v="3"/>
    <s v=""/>
    <s v="220318"/>
    <s v="Förstorande videosystem, antal brukare som erhållit personligt förskrivna hjälpmedel"/>
    <x v="24"/>
    <m/>
    <m/>
    <m/>
    <m/>
    <m/>
    <n v="148"/>
    <n v="301801"/>
    <n v="4.9038936252696313E-4"/>
    <n v="2.900988291741636E-4"/>
    <n v="88"/>
    <n v="60"/>
    <n v="0.68181818181818188"/>
    <s v="Södermanland"/>
    <n v="0"/>
  </r>
  <r>
    <x v="0"/>
    <x v="2"/>
    <x v="2"/>
    <x v="3"/>
    <s v=""/>
    <s v="221803"/>
    <s v="Utrustning för att spela in och återge ljud, antal brukare som erhållit personligt förskrivna hjälpmedel"/>
    <x v="25"/>
    <m/>
    <m/>
    <m/>
    <m/>
    <m/>
    <n v="83"/>
    <n v="301801"/>
    <n v="2.7501565601174285E-4"/>
    <n v="1.9822806923721411E-4"/>
    <n v="60"/>
    <n v="23"/>
    <n v="0.3833333333333333"/>
    <s v="Södermanland"/>
    <n v="0"/>
  </r>
  <r>
    <x v="0"/>
    <x v="2"/>
    <x v="2"/>
    <x v="3"/>
    <s v=""/>
    <s v="223021"/>
    <s v="Läsmaskiner, antal brukare som erhållit personligt förskrivna hjälpmedel"/>
    <x v="26"/>
    <m/>
    <m/>
    <m/>
    <m/>
    <m/>
    <n v="13"/>
    <n v="301801"/>
    <n v="4.3074741303044057E-5"/>
    <n v="1.7720352584386851E-5"/>
    <n v="5"/>
    <n v="8"/>
    <n v="1.6"/>
    <s v="Södermanland"/>
    <n v="0"/>
  </r>
  <r>
    <x v="0"/>
    <x v="3"/>
    <x v="3"/>
    <x v="0"/>
    <s v=""/>
    <s v="042718"/>
    <s v="Hjälpmedel för stimulering av sinnen och känslighet (tyngdtäcken), antal brukare som erhållit personligt förskrivna hjälpmedel"/>
    <x v="0"/>
    <m/>
    <m/>
    <m/>
    <m/>
    <m/>
    <n v="1132"/>
    <n v="469704"/>
    <n v="2.4100284434452335E-3"/>
    <n v="1.5467336327229094E-3"/>
    <n v="727"/>
    <n v="405"/>
    <n v="0.55708390646492445"/>
    <s v="Östergötland"/>
    <n v="0"/>
  </r>
  <r>
    <x v="0"/>
    <x v="3"/>
    <x v="3"/>
    <x v="0"/>
    <s v=""/>
    <s v="120603"/>
    <s v="Gåstativ, antal brukare som erhållit personligt förskrivna hjälpmedel"/>
    <x v="1"/>
    <m/>
    <m/>
    <m/>
    <m/>
    <m/>
    <n v="584"/>
    <n v="469704"/>
    <n v="1.243336228773866E-3"/>
    <n v="1.243336228773866E-3"/>
    <n v="584"/>
    <n v="0"/>
    <n v="0"/>
    <s v="Östergötland"/>
    <n v="0"/>
  </r>
  <r>
    <x v="0"/>
    <x v="3"/>
    <x v="3"/>
    <x v="0"/>
    <s v=""/>
    <s v="120606"/>
    <s v="Rollatorer, antal brukare som erhållit personligt förskrivna hjälpmedel"/>
    <x v="2"/>
    <m/>
    <m/>
    <m/>
    <m/>
    <m/>
    <n v="9921"/>
    <n v="469704"/>
    <n v="2.1121812886413571E-2"/>
    <n v="1.9511975227732178E-2"/>
    <n v="9165"/>
    <n v="756"/>
    <n v="8.2487725040916615E-2"/>
    <s v="Östergötland"/>
    <n v="0"/>
  </r>
  <r>
    <x v="0"/>
    <x v="3"/>
    <x v="3"/>
    <x v="0"/>
    <s v=""/>
    <s v="120609"/>
    <s v="Gåstolar, antal brukare som erhållit personligt förskrivna hjälpmedel"/>
    <x v="3"/>
    <m/>
    <m/>
    <m/>
    <m/>
    <m/>
    <n v="138"/>
    <n v="469704"/>
    <n v="2.9380205405957796E-4"/>
    <n v="1.3916454882521926E-4"/>
    <n v="65"/>
    <n v="73"/>
    <n v="1.1230769230769231"/>
    <s v="Östergötland"/>
    <n v="0"/>
  </r>
  <r>
    <x v="0"/>
    <x v="3"/>
    <x v="3"/>
    <x v="0"/>
    <s v=""/>
    <s v="120612"/>
    <s v="Gåbord, antal brukare som erhållit personligt förskrivna hjälpmedel"/>
    <x v="4"/>
    <m/>
    <m/>
    <m/>
    <m/>
    <m/>
    <n v="531"/>
    <n v="469704"/>
    <n v="1.1304992080118544E-3"/>
    <n v="2.1670800508444329E-3"/>
    <n v="1018"/>
    <n v="-487"/>
    <n v="-0.4783889980353635"/>
    <s v="Östergötland"/>
    <n v="0"/>
  </r>
  <r>
    <x v="0"/>
    <x v="3"/>
    <x v="3"/>
    <x v="0"/>
    <s v=""/>
    <s v="122203"/>
    <s v="Manuella tvåhjulsdrivna rullstolar, antal brukare som erhållit personligt förskrivna hjälpmedel"/>
    <x v="5"/>
    <m/>
    <m/>
    <m/>
    <m/>
    <m/>
    <n v="7253"/>
    <n v="469704"/>
    <n v="1.544163984126173E-2"/>
    <n v="1.0448831164670215E-2"/>
    <n v="4908"/>
    <n v="2345"/>
    <n v="0.47779136104319475"/>
    <s v="Östergötland"/>
    <n v="0"/>
  </r>
  <r>
    <x v="0"/>
    <x v="3"/>
    <x v="3"/>
    <x v="0"/>
    <s v=""/>
    <s v="122218"/>
    <s v="Manuella vårdarmanövrerade rullstolar, antal brukare som erhållit personligt förskrivna hjälpmedel"/>
    <x v="6"/>
    <m/>
    <m/>
    <m/>
    <m/>
    <m/>
    <n v="6444"/>
    <n v="469704"/>
    <n v="1.3719278524347249E-2"/>
    <n v="4.5959477430963002E-3"/>
    <n v="2159"/>
    <n v="4285"/>
    <n v="1.9847151459008798"/>
    <s v="Östergötland"/>
    <n v="1"/>
  </r>
  <r>
    <x v="0"/>
    <x v="3"/>
    <x v="3"/>
    <x v="0"/>
    <s v=""/>
    <s v="122303"/>
    <s v="Eldrivna rullstolar med manuell direktstyrning, antal brukare som erhållit personligt förskrivna hjälpmedel"/>
    <x v="7"/>
    <m/>
    <m/>
    <m/>
    <m/>
    <m/>
    <n v="1"/>
    <n v="469704"/>
    <n v="2.1290003917360722E-6"/>
    <n v="3.072077289227249E-4"/>
    <n v="144"/>
    <n v="-143"/>
    <n v="-0.99305555555555558"/>
    <s v="Östergötland"/>
    <n v="0"/>
  </r>
  <r>
    <x v="0"/>
    <x v="3"/>
    <x v="3"/>
    <x v="0"/>
    <s v=""/>
    <s v="122306"/>
    <s v="Eldrivna rullstolar med elektronisk styrning, antal brukare som erhållit personligt förskrivna hjälpmedel"/>
    <x v="8"/>
    <m/>
    <m/>
    <m/>
    <m/>
    <m/>
    <n v="120"/>
    <n v="469704"/>
    <n v="2.5548004700832864E-4"/>
    <n v="2.9987744139351743E-4"/>
    <n v="141"/>
    <n v="-21"/>
    <n v="-0.14893617021276595"/>
    <s v="Östergötland"/>
    <n v="0"/>
  </r>
  <r>
    <x v="0"/>
    <x v="3"/>
    <x v="3"/>
    <x v="0"/>
    <s v=""/>
    <s v="123603"/>
    <s v="Mobila lyftar för överflyttning av en sittande person med hjälp av slingsäten, antal brukare som erhållit personligt förskrivna hjälpmedel"/>
    <x v="9"/>
    <m/>
    <m/>
    <m/>
    <m/>
    <m/>
    <n v="194"/>
    <n v="469704"/>
    <n v="4.1302607599679798E-4"/>
    <n v="1.0768685325761014E-3"/>
    <n v="506"/>
    <n v="-312"/>
    <n v="-0.61660079051383399"/>
    <s v="Östergötland"/>
    <n v="0"/>
  </r>
  <r>
    <x v="0"/>
    <x v="3"/>
    <x v="3"/>
    <x v="0"/>
    <s v=""/>
    <s v="123604"/>
    <s v="Mobila lyftar för överflyttning av en stående person, antal brukare som erhållit personligt förskrivna hjälpmedel"/>
    <x v="10"/>
    <m/>
    <m/>
    <m/>
    <m/>
    <m/>
    <n v="22"/>
    <n v="469704"/>
    <n v="4.6838008618193583E-5"/>
    <n v="2.969509404354554E-4"/>
    <n v="139"/>
    <n v="-117"/>
    <n v="-0.84172661870503596"/>
    <s v="Östergötland"/>
    <n v="0"/>
  </r>
  <r>
    <x v="0"/>
    <x v="3"/>
    <x v="3"/>
    <x v="0"/>
    <s v=""/>
    <s v="123612"/>
    <s v="Stationära lyftar monterade på väggar, golv eller i tak, antal brukare som erhållit personligt förskrivna hjälpmedel"/>
    <x v="11"/>
    <m/>
    <m/>
    <m/>
    <m/>
    <m/>
    <n v="96"/>
    <n v="469704"/>
    <n v="2.0438403760666293E-4"/>
    <n v="1.9038451254077757E-4"/>
    <n v="89"/>
    <n v="7"/>
    <n v="7.8651685393258397E-2"/>
    <s v="Östergötland"/>
    <n v="0"/>
  </r>
  <r>
    <x v="0"/>
    <x v="3"/>
    <x v="3"/>
    <x v="0"/>
    <s v=""/>
    <s v="181210"/>
    <s v="Sängar och lösa sängbottnar, elektiskt reglerbara, antal brukare som erhållit personligt förskrivna hjälpmedel"/>
    <x v="12"/>
    <m/>
    <m/>
    <m/>
    <m/>
    <m/>
    <n v="814"/>
    <n v="469704"/>
    <n v="1.7330063188731627E-3"/>
    <n v="1.9835740397698399E-3"/>
    <n v="932"/>
    <n v="-118"/>
    <n v="-0.12660944206008584"/>
    <s v="Östergötland"/>
    <n v="0"/>
  </r>
  <r>
    <x v="0"/>
    <x v="3"/>
    <x v="3"/>
    <x v="0"/>
    <s v=""/>
    <s v="181224"/>
    <s v="Separata ställbara rygg- och benstöd för sängar, antal brukare som erhållit personligt förskrivna hjälpmedel"/>
    <x v="13"/>
    <m/>
    <m/>
    <m/>
    <m/>
    <m/>
    <n v="1192"/>
    <n v="469704"/>
    <n v="2.5377684669493981E-3"/>
    <n v="1.1815114311230961E-3"/>
    <n v="555"/>
    <n v="637"/>
    <n v="1.1477477477477476"/>
    <s v="Östergötland"/>
    <n v="1"/>
  </r>
  <r>
    <x v="0"/>
    <x v="3"/>
    <x v="3"/>
    <x v="0"/>
    <s v=""/>
    <s v="220906"/>
    <s v="Röstförstärkare för personligt bruk, antal brukare som erhållit personligt förskrivna hjälpmedel"/>
    <x v="14"/>
    <m/>
    <m/>
    <m/>
    <m/>
    <m/>
    <n v="0"/>
    <n v="469704"/>
    <n v="0"/>
    <n v="5.2152598503220425E-5"/>
    <n v="24"/>
    <n v="-24"/>
    <n v="-1"/>
    <s v="Östergötland"/>
    <n v="0"/>
  </r>
  <r>
    <x v="0"/>
    <x v="3"/>
    <x v="3"/>
    <x v="0"/>
    <s v=""/>
    <s v="222109"/>
    <s v="Samtalsapparater, antal brukare som erhållit personligt förskrivna hjälpmedel"/>
    <x v="15"/>
    <m/>
    <m/>
    <m/>
    <m/>
    <m/>
    <n v="137"/>
    <n v="469704"/>
    <n v="2.9167305366784187E-4"/>
    <n v="2.5631475451854877E-4"/>
    <n v="120"/>
    <n v="17"/>
    <n v="0.14166666666666661"/>
    <s v="Östergötland"/>
    <n v="0"/>
  </r>
  <r>
    <x v="0"/>
    <x v="3"/>
    <x v="3"/>
    <x v="0"/>
    <s v=""/>
    <s v="222112"/>
    <s v="Programvara för närkommunikation, antal brukare som erhållit personligt förskrivna hjälpmedel"/>
    <x v="16"/>
    <m/>
    <m/>
    <m/>
    <m/>
    <m/>
    <n v="134"/>
    <n v="469704"/>
    <n v="2.8528605249263366E-4"/>
    <n v="6.0939107493000965E-5"/>
    <n v="29"/>
    <n v="105"/>
    <n v="3.6206896551724137"/>
    <s v="Östergötland"/>
    <n v="0"/>
  </r>
  <r>
    <x v="0"/>
    <x v="3"/>
    <x v="3"/>
    <x v="0"/>
    <s v=""/>
    <s v="222712"/>
    <s v="Ur och klockor, antal brukare som erhållit personligt förskrivna hjälpmedel"/>
    <x v="17"/>
    <m/>
    <m/>
    <m/>
    <m/>
    <m/>
    <n v="676"/>
    <n v="469704"/>
    <n v="1.4392042648135848E-3"/>
    <n v="1.4156552596311747E-3"/>
    <n v="665"/>
    <n v="11"/>
    <n v="1.6541353383458635E-2"/>
    <s v="Östergötland"/>
    <n v="0"/>
  </r>
  <r>
    <x v="0"/>
    <x v="3"/>
    <x v="3"/>
    <x v="0"/>
    <s v=""/>
    <s v="222715"/>
    <s v="Kalendrar och tidtabeller, antal brukare som erhållit personligt förskrivna hjälpmedel"/>
    <x v="18"/>
    <m/>
    <m/>
    <m/>
    <m/>
    <m/>
    <n v="906"/>
    <n v="469704"/>
    <n v="1.9288743549128813E-3"/>
    <n v="1.4760095481574599E-3"/>
    <n v="693"/>
    <n v="213"/>
    <n v="0.30735930735930728"/>
    <s v="Östergötland"/>
    <n v="0"/>
  </r>
  <r>
    <x v="0"/>
    <x v="3"/>
    <x v="3"/>
    <x v="1"/>
    <s v="1"/>
    <s v="22061"/>
    <s v="I- och Bakom- örat hörapparater"/>
    <x v="19"/>
    <n v="43"/>
    <n v="242"/>
    <n v="268"/>
    <n v="349"/>
    <n v="146"/>
    <n v="1048"/>
    <n v="238187"/>
    <n v="4.3999042768916863E-3"/>
    <n v="9.4731992093085304E-3"/>
    <n v="2256"/>
    <n v="-1208"/>
    <n v="-0.53546099290780136"/>
    <s v="Östergötland"/>
    <n v="1"/>
  </r>
  <r>
    <x v="0"/>
    <x v="3"/>
    <x v="3"/>
    <x v="1"/>
    <s v="2"/>
    <s v="22061"/>
    <s v="I- och Bakom- örat hörapparater"/>
    <x v="19"/>
    <n v="49"/>
    <n v="241"/>
    <n v="195"/>
    <n v="296"/>
    <n v="203"/>
    <n v="984"/>
    <n v="231517"/>
    <n v="4.2502278450394573E-3"/>
    <n v="7.869654917658243E-3"/>
    <n v="1822"/>
    <n v="-838"/>
    <n v="-0.45993413830954999"/>
    <s v="Östergötland"/>
    <n v="0"/>
  </r>
  <r>
    <x v="0"/>
    <x v="3"/>
    <x v="3"/>
    <x v="2"/>
    <s v="1"/>
    <s v="061206"/>
    <s v="Ankelortoser"/>
    <x v="20"/>
    <n v="99"/>
    <n v="109"/>
    <n v="67"/>
    <n v="44"/>
    <n v="14"/>
    <n v="333"/>
    <n v="238187"/>
    <n v="1.398061187218446E-3"/>
    <n v="1.5709435249726053E-3"/>
    <n v="374"/>
    <n v="-41"/>
    <n v="-0.10962566844919786"/>
    <s v="Östergötland"/>
    <n v="0"/>
  </r>
  <r>
    <x v="0"/>
    <x v="3"/>
    <x v="3"/>
    <x v="2"/>
    <s v="1"/>
    <s v="061209"/>
    <s v="Knäortoser"/>
    <x v="21"/>
    <n v="18"/>
    <n v="57"/>
    <n v="20"/>
    <n v="19"/>
    <n v="8"/>
    <n v="122"/>
    <n v="238187"/>
    <n v="5.1220259711907035E-4"/>
    <n v="8.3557730724650439E-4"/>
    <n v="199"/>
    <n v="-77"/>
    <n v="-0.38693467336683418"/>
    <s v="Östergötland"/>
    <n v="0"/>
  </r>
  <r>
    <x v="0"/>
    <x v="3"/>
    <x v="3"/>
    <x v="2"/>
    <s v="1"/>
    <s v="061212"/>
    <s v="Helbensortoser"/>
    <x v="22"/>
    <n v="7"/>
    <n v="2"/>
    <n v="1"/>
    <n v="2"/>
    <n v="0"/>
    <n v="12"/>
    <n v="238187"/>
    <n v="5.0380583323187241E-5"/>
    <n v="3.6898567148582843E-5"/>
    <n v="9"/>
    <n v="3"/>
    <n v="0.33333333333333326"/>
    <s v="Östergötland"/>
    <n v="0"/>
  </r>
  <r>
    <x v="0"/>
    <x v="3"/>
    <x v="3"/>
    <x v="2"/>
    <s v="1"/>
    <s v="062409"/>
    <s v="Transtibiella proteser, antal brukare som erhållit personligt förskrivna hjälpmedel"/>
    <x v="23"/>
    <n v="1"/>
    <n v="31"/>
    <n v="18"/>
    <n v="13"/>
    <n v="2"/>
    <n v="65"/>
    <n v="238187"/>
    <n v="2.7289482633393089E-4"/>
    <n v="1.8423873122013726E-4"/>
    <n v="44"/>
    <n v="21"/>
    <n v="0.47727272727272729"/>
    <s v="Östergötland"/>
    <n v="0"/>
  </r>
  <r>
    <x v="0"/>
    <x v="3"/>
    <x v="3"/>
    <x v="2"/>
    <s v="2"/>
    <s v="061206"/>
    <s v="Ankelortoser"/>
    <x v="20"/>
    <n v="57"/>
    <n v="128"/>
    <n v="44"/>
    <n v="45"/>
    <n v="20"/>
    <n v="294"/>
    <n v="231517"/>
    <n v="1.2698851488227646E-3"/>
    <n v="1.4173259997212579E-3"/>
    <n v="328"/>
    <n v="-34"/>
    <n v="-0.10365853658536583"/>
    <s v="Östergötland"/>
    <n v="0"/>
  </r>
  <r>
    <x v="0"/>
    <x v="3"/>
    <x v="3"/>
    <x v="2"/>
    <s v="2"/>
    <s v="061209"/>
    <s v="Knäortoser"/>
    <x v="21"/>
    <n v="15"/>
    <n v="70"/>
    <n v="27"/>
    <n v="22"/>
    <n v="17"/>
    <n v="151"/>
    <n v="231517"/>
    <n v="6.5221992337495733E-4"/>
    <n v="1.1083116266507214E-3"/>
    <n v="257"/>
    <n v="-106"/>
    <n v="-0.41245136186770426"/>
    <s v="Östergötland"/>
    <n v="0"/>
  </r>
  <r>
    <x v="0"/>
    <x v="3"/>
    <x v="3"/>
    <x v="2"/>
    <s v="2"/>
    <s v="061212"/>
    <s v="Helbensortoser"/>
    <x v="22"/>
    <n v="2"/>
    <n v="6"/>
    <n v="0"/>
    <n v="3"/>
    <n v="0"/>
    <n v="11"/>
    <n v="231517"/>
    <n v="4.7512709649831332E-5"/>
    <n v="2.8979089907315027E-5"/>
    <n v="7"/>
    <n v="4"/>
    <n v="0.5714285714285714"/>
    <s v="Östergötland"/>
    <n v="0"/>
  </r>
  <r>
    <x v="0"/>
    <x v="3"/>
    <x v="3"/>
    <x v="2"/>
    <s v="2"/>
    <s v="062409"/>
    <s v="Transtibiella proteser, antal brukare som erhållit personligt förskrivna hjälpmedel"/>
    <x v="23"/>
    <n v="0"/>
    <n v="2"/>
    <n v="3"/>
    <n v="3"/>
    <n v="1"/>
    <n v="9"/>
    <n v="231517"/>
    <n v="3.8874035168043818E-5"/>
    <n v="8.1847726632153513E-5"/>
    <n v="19"/>
    <n v="-10"/>
    <n v="-0.52631578947368429"/>
    <s v="Östergötland"/>
    <n v="0"/>
  </r>
  <r>
    <x v="0"/>
    <x v="3"/>
    <x v="3"/>
    <x v="3"/>
    <s v=""/>
    <s v="220318"/>
    <s v="Förstorande videosystem, antal brukare som erhållit personligt förskrivna hjälpmedel"/>
    <x v="24"/>
    <m/>
    <m/>
    <m/>
    <m/>
    <m/>
    <n v="52"/>
    <n v="469704"/>
    <n v="1.1070802037027575E-4"/>
    <n v="2.900988291741636E-4"/>
    <n v="136"/>
    <n v="-84"/>
    <n v="-0.61764705882352944"/>
    <s v="Östergötland"/>
    <n v="0"/>
  </r>
  <r>
    <x v="0"/>
    <x v="3"/>
    <x v="3"/>
    <x v="3"/>
    <s v=""/>
    <s v="221803"/>
    <s v="Utrustning för att spela in och återge ljud, antal brukare som erhållit personligt förskrivna hjälpmedel"/>
    <x v="25"/>
    <m/>
    <m/>
    <m/>
    <m/>
    <m/>
    <n v="45"/>
    <n v="469704"/>
    <n v="9.580501762812324E-5"/>
    <n v="1.9822806923721411E-4"/>
    <n v="93"/>
    <n v="-48"/>
    <n v="-0.5161290322580645"/>
    <s v="Östergötland"/>
    <n v="0"/>
  </r>
  <r>
    <x v="0"/>
    <x v="3"/>
    <x v="3"/>
    <x v="3"/>
    <s v=""/>
    <s v="223021"/>
    <s v="Läsmaskiner, antal brukare som erhållit personligt förskrivna hjälpmedel"/>
    <x v="26"/>
    <m/>
    <m/>
    <m/>
    <m/>
    <m/>
    <n v="12"/>
    <n v="469704"/>
    <n v="2.5548004700832866E-5"/>
    <n v="1.7720352584386851E-5"/>
    <n v="8"/>
    <n v="4"/>
    <n v="0.5"/>
    <s v="Östergötland"/>
    <n v="0"/>
  </r>
  <r>
    <x v="0"/>
    <x v="4"/>
    <x v="4"/>
    <x v="0"/>
    <s v=""/>
    <s v="042718"/>
    <s v="Hjälpmedel för stimulering av sinnen och känslighet (tyngdtäcken), antal brukare som erhållit personligt förskrivna hjälpmedel"/>
    <x v="0"/>
    <m/>
    <m/>
    <m/>
    <m/>
    <m/>
    <n v="674"/>
    <n v="367064"/>
    <n v="1.8361920537018068E-3"/>
    <n v="1.5467336327229094E-3"/>
    <n v="568"/>
    <n v="106"/>
    <n v="0.18661971830985924"/>
    <s v="Jönköping"/>
    <n v="0"/>
  </r>
  <r>
    <x v="0"/>
    <x v="4"/>
    <x v="4"/>
    <x v="0"/>
    <s v=""/>
    <s v="120603"/>
    <s v="Gåstativ, antal brukare som erhållit personligt förskrivna hjälpmedel"/>
    <x v="1"/>
    <m/>
    <m/>
    <m/>
    <m/>
    <m/>
    <n v="0"/>
    <n v="367064"/>
    <n v="0"/>
    <n v="1.243336228773866E-3"/>
    <n v="456"/>
    <n v="-456"/>
    <n v="-1"/>
    <s v="Jönköping"/>
    <n v="0"/>
  </r>
  <r>
    <x v="0"/>
    <x v="4"/>
    <x v="4"/>
    <x v="0"/>
    <s v=""/>
    <s v="120606"/>
    <s v="Rollatorer, antal brukare som erhållit personligt förskrivna hjälpmedel"/>
    <x v="2"/>
    <m/>
    <m/>
    <m/>
    <m/>
    <m/>
    <n v="8274"/>
    <n v="367064"/>
    <n v="2.2541028267550074E-2"/>
    <n v="1.9511975227732178E-2"/>
    <n v="7162"/>
    <n v="1112"/>
    <n v="0.1552638927673835"/>
    <s v="Jönköping"/>
    <n v="0"/>
  </r>
  <r>
    <x v="0"/>
    <x v="4"/>
    <x v="4"/>
    <x v="0"/>
    <s v=""/>
    <s v="120609"/>
    <s v="Gåstolar, antal brukare som erhållit personligt förskrivna hjälpmedel"/>
    <x v="3"/>
    <m/>
    <m/>
    <m/>
    <m/>
    <m/>
    <n v="52"/>
    <n v="367064"/>
    <n v="1.4166466883159341E-4"/>
    <n v="1.3916454882521926E-4"/>
    <n v="51"/>
    <n v="1"/>
    <n v="1.9607843137254832E-2"/>
    <s v="Jönköping"/>
    <n v="0"/>
  </r>
  <r>
    <x v="0"/>
    <x v="4"/>
    <x v="4"/>
    <x v="0"/>
    <s v=""/>
    <s v="120612"/>
    <s v="Gåbord, antal brukare som erhållit personligt förskrivna hjälpmedel"/>
    <x v="4"/>
    <m/>
    <m/>
    <m/>
    <m/>
    <m/>
    <n v="1072"/>
    <n v="367064"/>
    <n v="2.9204716343743872E-3"/>
    <n v="2.1670800508444329E-3"/>
    <n v="795"/>
    <n v="277"/>
    <n v="0.34842767295597477"/>
    <s v="Jönköping"/>
    <n v="0"/>
  </r>
  <r>
    <x v="0"/>
    <x v="4"/>
    <x v="4"/>
    <x v="0"/>
    <s v=""/>
    <s v="122203"/>
    <s v="Manuella tvåhjulsdrivna rullstolar, antal brukare som erhållit personligt förskrivna hjälpmedel"/>
    <x v="5"/>
    <m/>
    <m/>
    <m/>
    <m/>
    <m/>
    <n v="3155"/>
    <n v="367064"/>
    <n v="8.5952313493014836E-3"/>
    <n v="1.0448831164670215E-2"/>
    <n v="3835"/>
    <n v="-680"/>
    <n v="-0.17731421121251634"/>
    <s v="Jönköping"/>
    <n v="0"/>
  </r>
  <r>
    <x v="0"/>
    <x v="4"/>
    <x v="4"/>
    <x v="0"/>
    <s v=""/>
    <s v="122218"/>
    <s v="Manuella vårdarmanövrerade rullstolar, antal brukare som erhållit personligt förskrivna hjälpmedel"/>
    <x v="6"/>
    <m/>
    <m/>
    <m/>
    <m/>
    <m/>
    <n v="2292"/>
    <n v="367064"/>
    <n v="6.2441427108079241E-3"/>
    <n v="4.5959477430963002E-3"/>
    <n v="1687"/>
    <n v="605"/>
    <n v="0.3586247777119147"/>
    <s v="Jönköping"/>
    <n v="0"/>
  </r>
  <r>
    <x v="0"/>
    <x v="4"/>
    <x v="4"/>
    <x v="0"/>
    <s v=""/>
    <s v="122303"/>
    <s v="Eldrivna rullstolar med manuell direktstyrning, antal brukare som erhållit personligt förskrivna hjälpmedel"/>
    <x v="7"/>
    <m/>
    <m/>
    <m/>
    <m/>
    <m/>
    <n v="126"/>
    <n v="367064"/>
    <n v="3.432643898611686E-4"/>
    <n v="3.072077289227249E-4"/>
    <n v="113"/>
    <n v="13"/>
    <n v="0.11504424778761058"/>
    <s v="Jönköping"/>
    <n v="0"/>
  </r>
  <r>
    <x v="0"/>
    <x v="4"/>
    <x v="4"/>
    <x v="0"/>
    <s v=""/>
    <s v="122306"/>
    <s v="Eldrivna rullstolar med elektronisk styrning, antal brukare som erhållit personligt förskrivna hjälpmedel"/>
    <x v="8"/>
    <m/>
    <m/>
    <m/>
    <m/>
    <m/>
    <n v="91"/>
    <n v="367064"/>
    <n v="2.4791317045528844E-4"/>
    <n v="2.9987744139351743E-4"/>
    <n v="110"/>
    <n v="-19"/>
    <n v="-0.17272727272727273"/>
    <s v="Jönköping"/>
    <n v="0"/>
  </r>
  <r>
    <x v="0"/>
    <x v="4"/>
    <x v="4"/>
    <x v="0"/>
    <s v=""/>
    <s v="123603"/>
    <s v="Mobila lyftar för överflyttning av en sittande person med hjälp av slingsäten, antal brukare som erhållit personligt förskrivna hjälpmedel"/>
    <x v="9"/>
    <m/>
    <m/>
    <m/>
    <m/>
    <m/>
    <n v="295"/>
    <n v="367064"/>
    <n v="8.0367456356384716E-4"/>
    <n v="1.0768685325761014E-3"/>
    <n v="395"/>
    <n v="-100"/>
    <n v="-0.25316455696202533"/>
    <s v="Jönköping"/>
    <n v="0"/>
  </r>
  <r>
    <x v="0"/>
    <x v="4"/>
    <x v="4"/>
    <x v="0"/>
    <s v=""/>
    <s v="123604"/>
    <s v="Mobila lyftar för överflyttning av en stående person, antal brukare som erhållit personligt förskrivna hjälpmedel"/>
    <x v="10"/>
    <m/>
    <m/>
    <m/>
    <m/>
    <m/>
    <n v="109"/>
    <n v="367064"/>
    <n v="2.969509404354554E-4"/>
    <n v="2.969509404354554E-4"/>
    <n v="109"/>
    <n v="0"/>
    <n v="0"/>
    <s v="Jönköping"/>
    <n v="0"/>
  </r>
  <r>
    <x v="0"/>
    <x v="4"/>
    <x v="4"/>
    <x v="0"/>
    <s v=""/>
    <s v="123612"/>
    <s v="Stationära lyftar monterade på väggar, golv eller i tak, antal brukare som erhållit personligt förskrivna hjälpmedel"/>
    <x v="11"/>
    <m/>
    <m/>
    <m/>
    <m/>
    <m/>
    <n v="47"/>
    <n v="367064"/>
    <n v="1.2804306605932481E-4"/>
    <n v="1.9038451254077757E-4"/>
    <n v="70"/>
    <n v="-23"/>
    <n v="-0.32857142857142863"/>
    <s v="Jönköping"/>
    <n v="0"/>
  </r>
  <r>
    <x v="0"/>
    <x v="4"/>
    <x v="4"/>
    <x v="0"/>
    <s v=""/>
    <s v="181210"/>
    <s v="Sängar och lösa sängbottnar, elektiskt reglerbara, antal brukare som erhållit personligt förskrivna hjälpmedel"/>
    <x v="12"/>
    <m/>
    <m/>
    <m/>
    <m/>
    <m/>
    <n v="643"/>
    <n v="367064"/>
    <n v="1.7517381165137414E-3"/>
    <n v="1.9835740397698399E-3"/>
    <n v="728"/>
    <n v="-85"/>
    <n v="-0.11675824175824179"/>
    <s v="Jönköping"/>
    <n v="0"/>
  </r>
  <r>
    <x v="0"/>
    <x v="4"/>
    <x v="4"/>
    <x v="0"/>
    <s v=""/>
    <s v="181224"/>
    <s v="Separata ställbara rygg- och benstöd för sängar, antal brukare som erhållit personligt förskrivna hjälpmedel"/>
    <x v="13"/>
    <m/>
    <m/>
    <m/>
    <m/>
    <m/>
    <n v="589"/>
    <n v="367064"/>
    <n v="1.6046248065732407E-3"/>
    <n v="1.1815114311230961E-3"/>
    <n v="434"/>
    <n v="155"/>
    <n v="0.35714285714285721"/>
    <s v="Jönköping"/>
    <n v="0"/>
  </r>
  <r>
    <x v="0"/>
    <x v="4"/>
    <x v="4"/>
    <x v="0"/>
    <s v=""/>
    <s v="220906"/>
    <s v="Röstförstärkare för personligt bruk, antal brukare som erhållit personligt förskrivna hjälpmedel"/>
    <x v="14"/>
    <m/>
    <m/>
    <m/>
    <m/>
    <m/>
    <n v="38"/>
    <n v="367064"/>
    <n v="1.0352418106924133E-4"/>
    <n v="5.2152598503220425E-5"/>
    <n v="19"/>
    <n v="19"/>
    <n v="1"/>
    <s v="Jönköping"/>
    <n v="0"/>
  </r>
  <r>
    <x v="0"/>
    <x v="4"/>
    <x v="4"/>
    <x v="0"/>
    <s v=""/>
    <s v="222109"/>
    <s v="Samtalsapparater, antal brukare som erhållit personligt förskrivna hjälpmedel"/>
    <x v="15"/>
    <m/>
    <m/>
    <m/>
    <m/>
    <m/>
    <n v="43"/>
    <n v="367064"/>
    <n v="1.1714578384150993E-4"/>
    <n v="2.5631475451854877E-4"/>
    <n v="94"/>
    <n v="-51"/>
    <n v="-0.54255319148936176"/>
    <s v="Jönköping"/>
    <n v="0"/>
  </r>
  <r>
    <x v="0"/>
    <x v="4"/>
    <x v="4"/>
    <x v="0"/>
    <s v=""/>
    <s v="222112"/>
    <s v="Programvara för närkommunikation, antal brukare som erhållit personligt förskrivna hjälpmedel"/>
    <x v="16"/>
    <m/>
    <m/>
    <m/>
    <m/>
    <m/>
    <n v="40"/>
    <n v="367064"/>
    <n v="1.0897282217814876E-4"/>
    <n v="6.0939107493000965E-5"/>
    <n v="22"/>
    <n v="18"/>
    <n v="0.81818181818181812"/>
    <s v="Jönköping"/>
    <n v="0"/>
  </r>
  <r>
    <x v="0"/>
    <x v="4"/>
    <x v="4"/>
    <x v="0"/>
    <s v=""/>
    <s v="222712"/>
    <s v="Ur och klockor, antal brukare som erhållit personligt förskrivna hjälpmedel"/>
    <x v="17"/>
    <m/>
    <m/>
    <m/>
    <m/>
    <m/>
    <n v="521"/>
    <n v="367064"/>
    <n v="1.4193710088703877E-3"/>
    <n v="1.4156552596311747E-3"/>
    <n v="520"/>
    <n v="1"/>
    <n v="1.9230769230769162E-3"/>
    <s v="Jönköping"/>
    <n v="0"/>
  </r>
  <r>
    <x v="0"/>
    <x v="4"/>
    <x v="4"/>
    <x v="0"/>
    <s v=""/>
    <s v="222715"/>
    <s v="Kalendrar och tidtabeller, antal brukare som erhållit personligt förskrivna hjälpmedel"/>
    <x v="18"/>
    <m/>
    <m/>
    <m/>
    <m/>
    <m/>
    <n v="314"/>
    <n v="367064"/>
    <n v="8.5543665409846788E-4"/>
    <n v="1.4760095481574599E-3"/>
    <n v="542"/>
    <n v="-228"/>
    <n v="-0.42066420664206639"/>
    <s v="Jönköping"/>
    <n v="0"/>
  </r>
  <r>
    <x v="0"/>
    <x v="4"/>
    <x v="4"/>
    <x v="1"/>
    <s v="1"/>
    <s v="22061"/>
    <s v="I- och Bakom- örat hörapparater"/>
    <x v="19"/>
    <n v="22"/>
    <n v="330"/>
    <n v="345"/>
    <n v="505"/>
    <n v="195"/>
    <n v="1397"/>
    <n v="186293"/>
    <n v="7.4989398420767283E-3"/>
    <n v="9.4731992093085304E-3"/>
    <n v="1765"/>
    <n v="-368"/>
    <n v="-0.20849858356940509"/>
    <s v="Jönköping"/>
    <n v="0"/>
  </r>
  <r>
    <x v="0"/>
    <x v="4"/>
    <x v="4"/>
    <x v="1"/>
    <s v="2"/>
    <s v="22061"/>
    <s v="I- och Bakom- örat hörapparater"/>
    <x v="19"/>
    <n v="35"/>
    <n v="270"/>
    <n v="259"/>
    <n v="388"/>
    <n v="269"/>
    <n v="1221"/>
    <n v="180771"/>
    <n v="6.7544019781934049E-3"/>
    <n v="7.869654917658243E-3"/>
    <n v="1423"/>
    <n v="-202"/>
    <n v="-0.14195361911454674"/>
    <s v="Jönköping"/>
    <n v="0"/>
  </r>
  <r>
    <x v="0"/>
    <x v="4"/>
    <x v="4"/>
    <x v="2"/>
    <s v="1"/>
    <s v="061206"/>
    <s v="Ankelortoser"/>
    <x v="20"/>
    <n v="121"/>
    <n v="332"/>
    <n v="100"/>
    <n v="67"/>
    <n v="17"/>
    <n v="637"/>
    <n v="186293"/>
    <n v="3.4193447955639771E-3"/>
    <n v="1.5709435249726053E-3"/>
    <n v="293"/>
    <n v="344"/>
    <n v="1.1740614334470991"/>
    <s v="Jönköping"/>
    <n v="0"/>
  </r>
  <r>
    <x v="0"/>
    <x v="4"/>
    <x v="4"/>
    <x v="2"/>
    <s v="1"/>
    <s v="061209"/>
    <s v="Knäortoser"/>
    <x v="21"/>
    <n v="66"/>
    <n v="213"/>
    <n v="56"/>
    <n v="36"/>
    <n v="16"/>
    <n v="387"/>
    <n v="186293"/>
    <n v="2.0773727407900457E-3"/>
    <n v="8.3557730724650439E-4"/>
    <n v="156"/>
    <n v="231"/>
    <n v="1.4807692307692308"/>
    <s v="Jönköping"/>
    <n v="0"/>
  </r>
  <r>
    <x v="0"/>
    <x v="4"/>
    <x v="4"/>
    <x v="2"/>
    <s v="1"/>
    <s v="061212"/>
    <s v="Helbensortoser"/>
    <x v="22"/>
    <n v="0"/>
    <n v="3"/>
    <n v="0"/>
    <n v="1"/>
    <n v="1"/>
    <n v="5"/>
    <n v="186293"/>
    <n v="2.6839441095478629E-5"/>
    <n v="3.6898567148582843E-5"/>
    <n v="7"/>
    <n v="-2"/>
    <n v="-0.2857142857142857"/>
    <s v="Jönköping"/>
    <n v="0"/>
  </r>
  <r>
    <x v="0"/>
    <x v="4"/>
    <x v="4"/>
    <x v="2"/>
    <s v="1"/>
    <s v="062409"/>
    <s v="Transtibiella proteser, antal brukare som erhållit personligt förskrivna hjälpmedel"/>
    <x v="23"/>
    <n v="1"/>
    <n v="14"/>
    <n v="10"/>
    <n v="14"/>
    <n v="12"/>
    <n v="51"/>
    <n v="186293"/>
    <n v="2.73762299173882E-4"/>
    <n v="1.8423873122013726E-4"/>
    <n v="34"/>
    <n v="17"/>
    <n v="0.5"/>
    <s v="Jönköping"/>
    <n v="0"/>
  </r>
  <r>
    <x v="0"/>
    <x v="4"/>
    <x v="4"/>
    <x v="2"/>
    <s v="2"/>
    <s v="061206"/>
    <s v="Ankelortoser"/>
    <x v="20"/>
    <n v="97"/>
    <n v="299"/>
    <n v="85"/>
    <n v="60"/>
    <n v="35"/>
    <n v="576"/>
    <n v="180771"/>
    <n v="3.1863517931526629E-3"/>
    <n v="1.4173259997212579E-3"/>
    <n v="256"/>
    <n v="320"/>
    <n v="1.25"/>
    <s v="Jönköping"/>
    <n v="0"/>
  </r>
  <r>
    <x v="0"/>
    <x v="4"/>
    <x v="4"/>
    <x v="2"/>
    <s v="2"/>
    <s v="061209"/>
    <s v="Knäortoser"/>
    <x v="21"/>
    <n v="62"/>
    <n v="257"/>
    <n v="80"/>
    <n v="49"/>
    <n v="41"/>
    <n v="489"/>
    <n v="180771"/>
    <n v="2.7050799077285624E-3"/>
    <n v="1.1083116266507214E-3"/>
    <n v="200"/>
    <n v="289"/>
    <n v="1.4449999999999998"/>
    <s v="Jönköping"/>
    <n v="0"/>
  </r>
  <r>
    <x v="0"/>
    <x v="4"/>
    <x v="4"/>
    <x v="2"/>
    <s v="2"/>
    <s v="061212"/>
    <s v="Helbensortoser"/>
    <x v="22"/>
    <n v="1"/>
    <n v="3"/>
    <n v="0"/>
    <n v="0"/>
    <n v="0"/>
    <n v="4"/>
    <n v="180771"/>
    <n v="2.2127443008004602E-5"/>
    <n v="2.8979089907315027E-5"/>
    <n v="5"/>
    <n v="-1"/>
    <n v="-0.19999999999999996"/>
    <s v="Jönköping"/>
    <n v="0"/>
  </r>
  <r>
    <x v="0"/>
    <x v="4"/>
    <x v="4"/>
    <x v="2"/>
    <s v="2"/>
    <s v="062409"/>
    <s v="Transtibiella proteser, antal brukare som erhållit personligt förskrivna hjälpmedel"/>
    <x v="23"/>
    <n v="0"/>
    <n v="6"/>
    <n v="2"/>
    <n v="1"/>
    <n v="4"/>
    <n v="13"/>
    <n v="180771"/>
    <n v="7.1914189776014961E-5"/>
    <n v="8.1847726632153513E-5"/>
    <n v="15"/>
    <n v="-2"/>
    <n v="-0.1333333333333333"/>
    <s v="Jönköping"/>
    <n v="0"/>
  </r>
  <r>
    <x v="0"/>
    <x v="4"/>
    <x v="4"/>
    <x v="3"/>
    <s v=""/>
    <s v="220318"/>
    <s v="Förstorande videosystem, antal brukare som erhållit personligt förskrivna hjälpmedel"/>
    <x v="24"/>
    <m/>
    <m/>
    <m/>
    <m/>
    <m/>
    <n v="57"/>
    <n v="367064"/>
    <n v="1.5528627160386199E-4"/>
    <n v="2.900988291741636E-4"/>
    <n v="106"/>
    <n v="-49"/>
    <n v="-0.46226415094339623"/>
    <s v="Jönköping"/>
    <n v="0"/>
  </r>
  <r>
    <x v="0"/>
    <x v="4"/>
    <x v="4"/>
    <x v="3"/>
    <s v=""/>
    <s v="221803"/>
    <s v="Utrustning för att spela in och återge ljud, antal brukare som erhållit personligt förskrivna hjälpmedel"/>
    <x v="25"/>
    <m/>
    <m/>
    <m/>
    <m/>
    <m/>
    <n v="81"/>
    <n v="367064"/>
    <n v="2.2066996491075126E-4"/>
    <n v="1.9822806923721411E-4"/>
    <n v="73"/>
    <n v="8"/>
    <n v="0.1095890410958904"/>
    <s v="Jönköping"/>
    <n v="0"/>
  </r>
  <r>
    <x v="0"/>
    <x v="4"/>
    <x v="4"/>
    <x v="3"/>
    <s v=""/>
    <s v="223021"/>
    <s v="Läsmaskiner, antal brukare som erhållit personligt förskrivna hjälpmedel"/>
    <x v="26"/>
    <m/>
    <m/>
    <m/>
    <m/>
    <m/>
    <n v="3"/>
    <n v="367064"/>
    <n v="8.1729616633611569E-6"/>
    <n v="1.7720352584386851E-5"/>
    <n v="7"/>
    <n v="-4"/>
    <n v="-0.5714285714285714"/>
    <s v="Jönköping"/>
    <n v="0"/>
  </r>
  <r>
    <x v="0"/>
    <x v="5"/>
    <x v="5"/>
    <x v="0"/>
    <s v=""/>
    <s v="042718"/>
    <s v="Hjälpmedel för stimulering av sinnen och känslighet (tyngdtäcken), antal brukare som erhållit personligt förskrivna hjälpmedel"/>
    <x v="0"/>
    <m/>
    <m/>
    <m/>
    <m/>
    <m/>
    <n v="357"/>
    <n v="203340"/>
    <n v="1.7556801416347004E-3"/>
    <n v="1.5467336327229094E-3"/>
    <n v="315"/>
    <n v="42"/>
    <n v="0.1333333333333333"/>
    <s v="Kronoberg"/>
    <n v="0"/>
  </r>
  <r>
    <x v="0"/>
    <x v="5"/>
    <x v="5"/>
    <x v="0"/>
    <s v=""/>
    <s v="120603"/>
    <s v="Gåstativ, antal brukare som erhållit personligt förskrivna hjälpmedel"/>
    <x v="1"/>
    <m/>
    <m/>
    <m/>
    <m/>
    <m/>
    <n v="208"/>
    <n v="203340"/>
    <n v="1.0229172814006098E-3"/>
    <n v="1.243336228773866E-3"/>
    <n v="253"/>
    <n v="-45"/>
    <n v="-0.17786561264822132"/>
    <s v="Kronoberg"/>
    <n v="0"/>
  </r>
  <r>
    <x v="0"/>
    <x v="5"/>
    <x v="5"/>
    <x v="0"/>
    <s v=""/>
    <s v="120606"/>
    <s v="Rollatorer, antal brukare som erhållit personligt förskrivna hjälpmedel"/>
    <x v="2"/>
    <m/>
    <m/>
    <m/>
    <m/>
    <m/>
    <n v="3301"/>
    <n v="203340"/>
    <n v="1.6233893970689486E-2"/>
    <n v="1.9511975227732178E-2"/>
    <n v="3968"/>
    <n v="-667"/>
    <n v="-0.16809475806451613"/>
    <s v="Kronoberg"/>
    <n v="0"/>
  </r>
  <r>
    <x v="0"/>
    <x v="5"/>
    <x v="5"/>
    <x v="0"/>
    <s v=""/>
    <s v="120609"/>
    <s v="Gåstolar, antal brukare som erhållit personligt förskrivna hjälpmedel"/>
    <x v="3"/>
    <m/>
    <m/>
    <m/>
    <m/>
    <m/>
    <n v="24"/>
    <n v="203340"/>
    <n v="1.1802891708468574E-4"/>
    <n v="1.3916454882521926E-4"/>
    <n v="28"/>
    <n v="-4"/>
    <n v="-0.1428571428571429"/>
    <s v="Kronoberg"/>
    <n v="0"/>
  </r>
  <r>
    <x v="0"/>
    <x v="5"/>
    <x v="5"/>
    <x v="0"/>
    <s v=""/>
    <s v="120612"/>
    <s v="Gåbord, antal brukare som erhållit personligt förskrivna hjälpmedel"/>
    <x v="4"/>
    <m/>
    <m/>
    <m/>
    <m/>
    <m/>
    <n v="186"/>
    <n v="203340"/>
    <n v="9.1472410740631453E-4"/>
    <n v="2.1670800508444329E-3"/>
    <n v="441"/>
    <n v="-255"/>
    <n v="-0.57823129251700678"/>
    <s v="Kronoberg"/>
    <n v="0"/>
  </r>
  <r>
    <x v="0"/>
    <x v="5"/>
    <x v="5"/>
    <x v="0"/>
    <s v=""/>
    <s v="122203"/>
    <s v="Manuella tvåhjulsdrivna rullstolar, antal brukare som erhållit personligt förskrivna hjälpmedel"/>
    <x v="5"/>
    <m/>
    <m/>
    <m/>
    <m/>
    <m/>
    <n v="1194"/>
    <n v="203340"/>
    <n v="5.8719386249631161E-3"/>
    <n v="1.0448831164670215E-2"/>
    <n v="2125"/>
    <n v="-931"/>
    <n v="-0.4381176470588235"/>
    <s v="Kronoberg"/>
    <n v="0"/>
  </r>
  <r>
    <x v="0"/>
    <x v="5"/>
    <x v="5"/>
    <x v="0"/>
    <s v=""/>
    <s v="122218"/>
    <s v="Manuella vårdarmanövrerade rullstolar, antal brukare som erhållit personligt förskrivna hjälpmedel"/>
    <x v="6"/>
    <m/>
    <m/>
    <m/>
    <m/>
    <m/>
    <n v="732"/>
    <n v="203340"/>
    <n v="3.5998819710829151E-3"/>
    <n v="4.5959477430963002E-3"/>
    <n v="935"/>
    <n v="-203"/>
    <n v="-0.21711229946524069"/>
    <s v="Kronoberg"/>
    <n v="0"/>
  </r>
  <r>
    <x v="0"/>
    <x v="5"/>
    <x v="5"/>
    <x v="0"/>
    <s v=""/>
    <s v="122303"/>
    <s v="Eldrivna rullstolar med manuell direktstyrning, antal brukare som erhållit personligt förskrivna hjälpmedel"/>
    <x v="7"/>
    <m/>
    <m/>
    <m/>
    <m/>
    <m/>
    <n v="74"/>
    <n v="203340"/>
    <n v="3.6392249434444773E-4"/>
    <n v="3.072077289227249E-4"/>
    <n v="62"/>
    <n v="12"/>
    <n v="0.19354838709677424"/>
    <s v="Kronoberg"/>
    <n v="0"/>
  </r>
  <r>
    <x v="0"/>
    <x v="5"/>
    <x v="5"/>
    <x v="0"/>
    <s v=""/>
    <s v="122306"/>
    <s v="Eldrivna rullstolar med elektronisk styrning, antal brukare som erhållit personligt förskrivna hjälpmedel"/>
    <x v="8"/>
    <m/>
    <m/>
    <m/>
    <m/>
    <m/>
    <n v="48"/>
    <n v="203340"/>
    <n v="2.3605783416937148E-4"/>
    <n v="2.9987744139351743E-4"/>
    <n v="61"/>
    <n v="-13"/>
    <n v="-0.21311475409836067"/>
    <s v="Kronoberg"/>
    <n v="0"/>
  </r>
  <r>
    <x v="0"/>
    <x v="5"/>
    <x v="5"/>
    <x v="0"/>
    <s v=""/>
    <s v="123603"/>
    <s v="Mobila lyftar för överflyttning av en sittande person med hjälp av slingsäten, antal brukare som erhållit personligt förskrivna hjälpmedel"/>
    <x v="9"/>
    <m/>
    <m/>
    <m/>
    <m/>
    <m/>
    <n v="368"/>
    <n v="203340"/>
    <n v="1.8097767286318481E-3"/>
    <n v="1.0768685325761014E-3"/>
    <n v="219"/>
    <n v="149"/>
    <n v="0.68036529680365287"/>
    <s v="Kronoberg"/>
    <n v="0"/>
  </r>
  <r>
    <x v="0"/>
    <x v="5"/>
    <x v="5"/>
    <x v="0"/>
    <s v=""/>
    <s v="123604"/>
    <s v="Mobila lyftar för överflyttning av en stående person, antal brukare som erhållit personligt förskrivna hjälpmedel"/>
    <x v="10"/>
    <m/>
    <m/>
    <m/>
    <m/>
    <m/>
    <n v="131"/>
    <n v="203340"/>
    <n v="6.4424117242057634E-4"/>
    <n v="2.969509404354554E-4"/>
    <n v="60"/>
    <n v="71"/>
    <n v="1.1833333333333331"/>
    <s v="Kronoberg"/>
    <n v="0"/>
  </r>
  <r>
    <x v="0"/>
    <x v="5"/>
    <x v="5"/>
    <x v="0"/>
    <s v=""/>
    <s v="123612"/>
    <s v="Stationära lyftar monterade på väggar, golv eller i tak, antal brukare som erhållit personligt förskrivna hjälpmedel"/>
    <x v="11"/>
    <m/>
    <m/>
    <m/>
    <m/>
    <m/>
    <n v="45"/>
    <n v="203340"/>
    <n v="2.2130421953378578E-4"/>
    <n v="1.9038451254077757E-4"/>
    <n v="39"/>
    <n v="6"/>
    <n v="0.15384615384615374"/>
    <s v="Kronoberg"/>
    <n v="0"/>
  </r>
  <r>
    <x v="0"/>
    <x v="5"/>
    <x v="5"/>
    <x v="0"/>
    <s v=""/>
    <s v="181210"/>
    <s v="Sängar och lösa sängbottnar, elektiskt reglerbara, antal brukare som erhållit personligt förskrivna hjälpmedel"/>
    <x v="12"/>
    <m/>
    <m/>
    <m/>
    <m/>
    <m/>
    <n v="205"/>
    <n v="203340"/>
    <n v="1.0081636667650241E-3"/>
    <n v="1.9835740397698399E-3"/>
    <n v="403"/>
    <n v="-198"/>
    <n v="-0.49131513647642677"/>
    <s v="Kronoberg"/>
    <n v="0"/>
  </r>
  <r>
    <x v="0"/>
    <x v="5"/>
    <x v="5"/>
    <x v="0"/>
    <s v=""/>
    <s v="181224"/>
    <s v="Separata ställbara rygg- och benstöd för sängar, antal brukare som erhållit personligt förskrivna hjälpmedel"/>
    <x v="13"/>
    <m/>
    <m/>
    <m/>
    <m/>
    <m/>
    <n v="213"/>
    <n v="203340"/>
    <n v="1.047506639126586E-3"/>
    <n v="1.1815114311230961E-3"/>
    <n v="240"/>
    <n v="-27"/>
    <n v="-0.11250000000000004"/>
    <s v="Kronoberg"/>
    <n v="0"/>
  </r>
  <r>
    <x v="0"/>
    <x v="5"/>
    <x v="5"/>
    <x v="0"/>
    <s v=""/>
    <s v="220906"/>
    <s v="Röstförstärkare för personligt bruk, antal brukare som erhållit personligt förskrivna hjälpmedel"/>
    <x v="14"/>
    <m/>
    <m/>
    <m/>
    <m/>
    <m/>
    <n v="7"/>
    <n v="203340"/>
    <n v="3.4425100816366679E-5"/>
    <n v="5.2152598503220425E-5"/>
    <n v="11"/>
    <n v="-4"/>
    <n v="-0.36363636363636365"/>
    <s v="Kronoberg"/>
    <n v="0"/>
  </r>
  <r>
    <x v="0"/>
    <x v="5"/>
    <x v="5"/>
    <x v="0"/>
    <s v=""/>
    <s v="222109"/>
    <s v="Samtalsapparater, antal brukare som erhållit personligt förskrivna hjälpmedel"/>
    <x v="15"/>
    <m/>
    <m/>
    <m/>
    <m/>
    <m/>
    <n v="27"/>
    <n v="203340"/>
    <n v="1.3278253172027145E-4"/>
    <n v="2.5631475451854877E-4"/>
    <n v="52"/>
    <n v="-25"/>
    <n v="-0.48076923076923073"/>
    <s v="Kronoberg"/>
    <n v="0"/>
  </r>
  <r>
    <x v="0"/>
    <x v="5"/>
    <x v="5"/>
    <x v="0"/>
    <s v=""/>
    <s v="222112"/>
    <s v="Programvara för närkommunikation, antal brukare som erhållit personligt förskrivna hjälpmedel"/>
    <x v="16"/>
    <m/>
    <m/>
    <m/>
    <m/>
    <m/>
    <n v="46"/>
    <n v="203340"/>
    <n v="2.2622209107898102E-4"/>
    <n v="6.0939107493000965E-5"/>
    <n v="12"/>
    <n v="34"/>
    <n v="2.8333333333333335"/>
    <s v="Kronoberg"/>
    <n v="0"/>
  </r>
  <r>
    <x v="0"/>
    <x v="5"/>
    <x v="5"/>
    <x v="0"/>
    <s v=""/>
    <s v="222712"/>
    <s v="Ur och klockor, antal brukare som erhållit personligt förskrivna hjälpmedel"/>
    <x v="17"/>
    <m/>
    <m/>
    <m/>
    <m/>
    <m/>
    <n v="457"/>
    <n v="203340"/>
    <n v="2.2474672961542244E-3"/>
    <n v="1.4156552596311747E-3"/>
    <n v="288"/>
    <n v="169"/>
    <n v="0.58680555555555558"/>
    <s v="Kronoberg"/>
    <n v="0"/>
  </r>
  <r>
    <x v="0"/>
    <x v="5"/>
    <x v="5"/>
    <x v="0"/>
    <s v=""/>
    <s v="222715"/>
    <s v="Kalendrar och tidtabeller, antal brukare som erhållit personligt förskrivna hjälpmedel"/>
    <x v="18"/>
    <m/>
    <m/>
    <m/>
    <m/>
    <m/>
    <n v="294"/>
    <n v="203340"/>
    <n v="1.4458542342874004E-3"/>
    <n v="1.4760095481574599E-3"/>
    <n v="300"/>
    <n v="-6"/>
    <n v="-2.0000000000000018E-2"/>
    <s v="Kronoberg"/>
    <n v="0"/>
  </r>
  <r>
    <x v="0"/>
    <x v="5"/>
    <x v="5"/>
    <x v="1"/>
    <s v="1"/>
    <s v="22061"/>
    <s v="I- och Bakom- örat hörapparater"/>
    <x v="19"/>
    <n v="13"/>
    <n v="109"/>
    <n v="141"/>
    <n v="538"/>
    <n v="431"/>
    <n v="1232"/>
    <n v="103686"/>
    <n v="1.1882028431996604E-2"/>
    <n v="9.4731992093085304E-3"/>
    <n v="982"/>
    <n v="250"/>
    <n v="0.25458248472505085"/>
    <s v="Kronoberg"/>
    <n v="0"/>
  </r>
  <r>
    <x v="0"/>
    <x v="5"/>
    <x v="5"/>
    <x v="1"/>
    <s v="2"/>
    <s v="22061"/>
    <s v="I- och Bakom- örat hörapparater"/>
    <x v="19"/>
    <n v="21"/>
    <n v="91"/>
    <n v="92"/>
    <n v="383"/>
    <n v="263"/>
    <n v="850"/>
    <n v="99654"/>
    <n v="8.5295121119071983E-3"/>
    <n v="7.869654917658243E-3"/>
    <n v="784"/>
    <n v="66"/>
    <n v="8.418367346938771E-2"/>
    <s v="Kronoberg"/>
    <n v="0"/>
  </r>
  <r>
    <x v="0"/>
    <x v="5"/>
    <x v="5"/>
    <x v="2"/>
    <s v="1"/>
    <s v="061206"/>
    <s v="Ankelortoser"/>
    <x v="20"/>
    <n v="38"/>
    <n v="148"/>
    <n v="46"/>
    <n v="43"/>
    <n v="11"/>
    <n v="286"/>
    <n v="103686"/>
    <n v="2.7583280288563548E-3"/>
    <n v="1.5709435249726053E-3"/>
    <n v="163"/>
    <n v="123"/>
    <n v="0.75460122699386512"/>
    <s v="Kronoberg"/>
    <n v="0"/>
  </r>
  <r>
    <x v="0"/>
    <x v="5"/>
    <x v="5"/>
    <x v="2"/>
    <s v="1"/>
    <s v="061209"/>
    <s v="Knäortoser"/>
    <x v="21"/>
    <n v="39"/>
    <n v="143"/>
    <n v="19"/>
    <n v="16"/>
    <n v="9"/>
    <n v="226"/>
    <n v="103686"/>
    <n v="2.1796578130123642E-3"/>
    <n v="8.3557730724650439E-4"/>
    <n v="87"/>
    <n v="139"/>
    <n v="1.5977011494252875"/>
    <s v="Kronoberg"/>
    <n v="0"/>
  </r>
  <r>
    <x v="0"/>
    <x v="5"/>
    <x v="5"/>
    <x v="2"/>
    <s v="1"/>
    <s v="061212"/>
    <s v="Helbensortoser"/>
    <x v="22"/>
    <n v="0"/>
    <n v="0"/>
    <n v="0"/>
    <n v="0"/>
    <n v="0"/>
    <n v="0"/>
    <n v="103686"/>
    <n v="0"/>
    <n v="3.6898567148582843E-5"/>
    <n v="4"/>
    <n v="-4"/>
    <n v="-1"/>
    <s v="Kronoberg"/>
    <n v="0"/>
  </r>
  <r>
    <x v="0"/>
    <x v="5"/>
    <x v="5"/>
    <x v="2"/>
    <s v="1"/>
    <s v="062409"/>
    <s v="Transtibiella proteser, antal brukare som erhållit personligt förskrivna hjälpmedel"/>
    <x v="23"/>
    <n v="0"/>
    <n v="10"/>
    <n v="8"/>
    <n v="3"/>
    <n v="0"/>
    <n v="21"/>
    <n v="103686"/>
    <n v="2.0253457554539667E-4"/>
    <n v="1.8423873122013726E-4"/>
    <n v="19"/>
    <n v="2"/>
    <n v="0.10526315789473695"/>
    <s v="Kronoberg"/>
    <n v="0"/>
  </r>
  <r>
    <x v="0"/>
    <x v="5"/>
    <x v="5"/>
    <x v="2"/>
    <s v="2"/>
    <s v="061206"/>
    <s v="Ankelortoser"/>
    <x v="20"/>
    <n v="46"/>
    <n v="96"/>
    <n v="31"/>
    <n v="18"/>
    <n v="12"/>
    <n v="203"/>
    <n v="99654"/>
    <n v="2.0370481867260722E-3"/>
    <n v="1.4173259997212579E-3"/>
    <n v="141"/>
    <n v="62"/>
    <n v="0.43971631205673756"/>
    <s v="Kronoberg"/>
    <n v="0"/>
  </r>
  <r>
    <x v="0"/>
    <x v="5"/>
    <x v="5"/>
    <x v="2"/>
    <s v="2"/>
    <s v="061209"/>
    <s v="Knäortoser"/>
    <x v="21"/>
    <n v="39"/>
    <n v="139"/>
    <n v="45"/>
    <n v="29"/>
    <n v="18"/>
    <n v="270"/>
    <n v="99654"/>
    <n v="2.7093744355469926E-3"/>
    <n v="1.1083116266507214E-3"/>
    <n v="110"/>
    <n v="160"/>
    <n v="1.4545454545454546"/>
    <s v="Kronoberg"/>
    <n v="0"/>
  </r>
  <r>
    <x v="0"/>
    <x v="5"/>
    <x v="5"/>
    <x v="2"/>
    <s v="2"/>
    <s v="061212"/>
    <s v="Helbensortoser"/>
    <x v="22"/>
    <n v="3"/>
    <n v="2"/>
    <n v="0"/>
    <n v="0"/>
    <n v="0"/>
    <n v="5"/>
    <n v="99654"/>
    <n v="5.0173600658277642E-5"/>
    <n v="2.8979089907315027E-5"/>
    <n v="3"/>
    <n v="2"/>
    <n v="0.66666666666666674"/>
    <s v="Kronoberg"/>
    <n v="0"/>
  </r>
  <r>
    <x v="0"/>
    <x v="5"/>
    <x v="5"/>
    <x v="2"/>
    <s v="2"/>
    <s v="062409"/>
    <s v="Transtibiella proteser, antal brukare som erhållit personligt förskrivna hjälpmedel"/>
    <x v="23"/>
    <n v="0"/>
    <n v="5"/>
    <n v="2"/>
    <n v="4"/>
    <n v="3"/>
    <n v="14"/>
    <n v="99654"/>
    <n v="1.4048608184317739E-4"/>
    <n v="8.1847726632153513E-5"/>
    <n v="8"/>
    <n v="6"/>
    <n v="0.75"/>
    <s v="Kronoberg"/>
    <n v="0"/>
  </r>
  <r>
    <x v="0"/>
    <x v="5"/>
    <x v="5"/>
    <x v="3"/>
    <s v=""/>
    <s v="220318"/>
    <s v="Förstorande videosystem, antal brukare som erhållit personligt förskrivna hjälpmedel"/>
    <x v="24"/>
    <m/>
    <m/>
    <m/>
    <m/>
    <m/>
    <n v="82"/>
    <n v="203340"/>
    <n v="4.0326546670600965E-4"/>
    <n v="2.900988291741636E-4"/>
    <n v="59"/>
    <n v="23"/>
    <n v="0.38983050847457634"/>
    <s v="Kronoberg"/>
    <n v="0"/>
  </r>
  <r>
    <x v="0"/>
    <x v="5"/>
    <x v="5"/>
    <x v="3"/>
    <s v=""/>
    <s v="221803"/>
    <s v="Utrustning för att spela in och återge ljud, antal brukare som erhållit personligt förskrivna hjälpmedel"/>
    <x v="25"/>
    <m/>
    <m/>
    <m/>
    <m/>
    <m/>
    <n v="44"/>
    <n v="203340"/>
    <n v="2.1638634798859055E-4"/>
    <n v="1.9822806923721411E-4"/>
    <n v="40"/>
    <n v="4"/>
    <n v="0.10000000000000009"/>
    <s v="Kronoberg"/>
    <n v="0"/>
  </r>
  <r>
    <x v="0"/>
    <x v="5"/>
    <x v="5"/>
    <x v="3"/>
    <s v=""/>
    <s v="223021"/>
    <s v="Läsmaskiner, antal brukare som erhållit personligt förskrivna hjälpmedel"/>
    <x v="26"/>
    <m/>
    <m/>
    <m/>
    <m/>
    <m/>
    <n v="2"/>
    <n v="203340"/>
    <n v="9.8357430903904796E-6"/>
    <n v="1.7720352584386851E-5"/>
    <n v="4"/>
    <n v="-2"/>
    <n v="-0.5"/>
    <s v="Kronoberg"/>
    <n v="0"/>
  </r>
  <r>
    <x v="0"/>
    <x v="6"/>
    <x v="6"/>
    <x v="0"/>
    <s v=""/>
    <s v="042718"/>
    <s v="Hjälpmedel för stimulering av sinnen och känslighet (tyngdtäcken), antal brukare som erhållit personligt förskrivna hjälpmedel"/>
    <x v="0"/>
    <m/>
    <m/>
    <m/>
    <m/>
    <m/>
    <n v="194"/>
    <n v="247175"/>
    <n v="7.848690199251543E-4"/>
    <n v="1.5467336327229094E-3"/>
    <n v="382"/>
    <n v="-188"/>
    <n v="-0.49214659685863871"/>
    <s v="Kalmar"/>
    <n v="0"/>
  </r>
  <r>
    <x v="0"/>
    <x v="6"/>
    <x v="6"/>
    <x v="0"/>
    <s v=""/>
    <s v="120603"/>
    <s v="Gåstativ, antal brukare som erhållit personligt förskrivna hjälpmedel"/>
    <x v="1"/>
    <m/>
    <m/>
    <m/>
    <m/>
    <m/>
    <n v="624"/>
    <n v="247175"/>
    <n v="2.5245271568726611E-3"/>
    <n v="1.243336228773866E-3"/>
    <n v="307"/>
    <n v="317"/>
    <n v="1.0325732899022801"/>
    <s v="Kalmar"/>
    <n v="0"/>
  </r>
  <r>
    <x v="0"/>
    <x v="6"/>
    <x v="6"/>
    <x v="0"/>
    <s v=""/>
    <s v="120606"/>
    <s v="Rollatorer, antal brukare som erhållit personligt förskrivna hjälpmedel"/>
    <x v="2"/>
    <m/>
    <m/>
    <m/>
    <m/>
    <m/>
    <n v="5088"/>
    <n v="247175"/>
    <n v="2.0584606048346315E-2"/>
    <n v="1.9511975227732178E-2"/>
    <n v="4823"/>
    <n v="265"/>
    <n v="5.4945054945054972E-2"/>
    <s v="Kalmar"/>
    <n v="0"/>
  </r>
  <r>
    <x v="0"/>
    <x v="6"/>
    <x v="6"/>
    <x v="0"/>
    <s v=""/>
    <s v="120609"/>
    <s v="Gåstolar, antal brukare som erhållit personligt förskrivna hjälpmedel"/>
    <x v="3"/>
    <m/>
    <m/>
    <m/>
    <m/>
    <m/>
    <n v="5"/>
    <n v="247175"/>
    <n v="2.0228582987761707E-5"/>
    <n v="1.3916454882521926E-4"/>
    <n v="34"/>
    <n v="-29"/>
    <n v="-0.8529411764705882"/>
    <s v="Kalmar"/>
    <n v="0"/>
  </r>
  <r>
    <x v="0"/>
    <x v="6"/>
    <x v="6"/>
    <x v="0"/>
    <s v=""/>
    <s v="120612"/>
    <s v="Gåbord, antal brukare som erhållit personligt förskrivna hjälpmedel"/>
    <x v="4"/>
    <m/>
    <m/>
    <m/>
    <m/>
    <m/>
    <n v="473"/>
    <n v="247175"/>
    <n v="1.9136239506422576E-3"/>
    <n v="2.1670800508444329E-3"/>
    <n v="536"/>
    <n v="-63"/>
    <n v="-0.1175373134328358"/>
    <s v="Kalmar"/>
    <n v="0"/>
  </r>
  <r>
    <x v="0"/>
    <x v="6"/>
    <x v="6"/>
    <x v="0"/>
    <s v=""/>
    <s v="122203"/>
    <s v="Manuella tvåhjulsdrivna rullstolar, antal brukare som erhållit personligt förskrivna hjälpmedel"/>
    <x v="5"/>
    <m/>
    <m/>
    <m/>
    <m/>
    <m/>
    <n v="2595"/>
    <n v="247175"/>
    <n v="1.0498634570648327E-2"/>
    <n v="1.0448831164670215E-2"/>
    <n v="2583"/>
    <n v="12"/>
    <n v="4.6457607433216808E-3"/>
    <s v="Kalmar"/>
    <n v="0"/>
  </r>
  <r>
    <x v="0"/>
    <x v="6"/>
    <x v="6"/>
    <x v="0"/>
    <s v=""/>
    <s v="122218"/>
    <s v="Manuella vårdarmanövrerade rullstolar, antal brukare som erhållit personligt förskrivna hjälpmedel"/>
    <x v="6"/>
    <m/>
    <m/>
    <m/>
    <m/>
    <m/>
    <n v="1731"/>
    <n v="247175"/>
    <n v="7.0031354303631034E-3"/>
    <n v="4.5959477430963002E-3"/>
    <n v="1136"/>
    <n v="595"/>
    <n v="0.52376760563380276"/>
    <s v="Kalmar"/>
    <n v="1"/>
  </r>
  <r>
    <x v="0"/>
    <x v="6"/>
    <x v="6"/>
    <x v="0"/>
    <s v=""/>
    <s v="122303"/>
    <s v="Eldrivna rullstolar med manuell direktstyrning, antal brukare som erhållit personligt förskrivna hjälpmedel"/>
    <x v="7"/>
    <m/>
    <m/>
    <m/>
    <m/>
    <m/>
    <n v="68"/>
    <n v="247175"/>
    <n v="2.7510872863355923E-4"/>
    <n v="3.072077289227249E-4"/>
    <n v="76"/>
    <n v="-8"/>
    <n v="-0.10526315789473684"/>
    <s v="Kalmar"/>
    <n v="0"/>
  </r>
  <r>
    <x v="0"/>
    <x v="6"/>
    <x v="6"/>
    <x v="0"/>
    <s v=""/>
    <s v="122306"/>
    <s v="Eldrivna rullstolar med elektronisk styrning, antal brukare som erhållit personligt förskrivna hjälpmedel"/>
    <x v="8"/>
    <m/>
    <m/>
    <m/>
    <m/>
    <m/>
    <n v="537"/>
    <n v="247175"/>
    <n v="2.1725498128856075E-3"/>
    <n v="2.9987744139351743E-4"/>
    <n v="74"/>
    <n v="463"/>
    <n v="6.256756756756757"/>
    <s v="Kalmar"/>
    <n v="0"/>
  </r>
  <r>
    <x v="0"/>
    <x v="6"/>
    <x v="6"/>
    <x v="0"/>
    <s v=""/>
    <s v="123603"/>
    <s v="Mobila lyftar för överflyttning av en sittande person med hjälp av slingsäten, antal brukare som erhållit personligt förskrivna hjälpmedel"/>
    <x v="9"/>
    <m/>
    <m/>
    <m/>
    <m/>
    <m/>
    <n v="485"/>
    <n v="247175"/>
    <n v="1.9621725498128856E-3"/>
    <n v="1.0768685325761014E-3"/>
    <n v="266"/>
    <n v="219"/>
    <n v="0.82330827067669166"/>
    <s v="Kalmar"/>
    <n v="0"/>
  </r>
  <r>
    <x v="0"/>
    <x v="6"/>
    <x v="6"/>
    <x v="0"/>
    <s v=""/>
    <s v="123604"/>
    <s v="Mobila lyftar för överflyttning av en stående person, antal brukare som erhållit personligt förskrivna hjälpmedel"/>
    <x v="10"/>
    <m/>
    <m/>
    <m/>
    <m/>
    <m/>
    <n v="103"/>
    <n v="247175"/>
    <n v="4.1670880954789119E-4"/>
    <n v="2.969509404354554E-4"/>
    <n v="73"/>
    <n v="30"/>
    <n v="0.41095890410958913"/>
    <s v="Kalmar"/>
    <n v="0"/>
  </r>
  <r>
    <x v="0"/>
    <x v="6"/>
    <x v="6"/>
    <x v="0"/>
    <s v=""/>
    <s v="123612"/>
    <s v="Stationära lyftar monterade på väggar, golv eller i tak, antal brukare som erhållit personligt förskrivna hjälpmedel"/>
    <x v="11"/>
    <m/>
    <m/>
    <m/>
    <m/>
    <m/>
    <n v="61"/>
    <n v="247175"/>
    <n v="2.4678871245069285E-4"/>
    <n v="1.9038451254077757E-4"/>
    <n v="47"/>
    <n v="14"/>
    <n v="0.2978723404255319"/>
    <s v="Kalmar"/>
    <n v="0"/>
  </r>
  <r>
    <x v="0"/>
    <x v="6"/>
    <x v="6"/>
    <x v="0"/>
    <s v=""/>
    <s v="181210"/>
    <s v="Sängar och lösa sängbottnar, elektiskt reglerbara, antal brukare som erhållit personligt förskrivna hjälpmedel"/>
    <x v="12"/>
    <m/>
    <m/>
    <m/>
    <m/>
    <m/>
    <n v="707"/>
    <n v="247175"/>
    <n v="2.8603216344695055E-3"/>
    <n v="1.9835740397698399E-3"/>
    <n v="490"/>
    <n v="217"/>
    <n v="0.44285714285714284"/>
    <s v="Kalmar"/>
    <n v="0"/>
  </r>
  <r>
    <x v="0"/>
    <x v="6"/>
    <x v="6"/>
    <x v="0"/>
    <s v=""/>
    <s v="181224"/>
    <s v="Separata ställbara rygg- och benstöd för sängar, antal brukare som erhållit personligt förskrivna hjälpmedel"/>
    <x v="13"/>
    <m/>
    <m/>
    <m/>
    <m/>
    <m/>
    <n v="447"/>
    <n v="247175"/>
    <n v="1.8084353191058966E-3"/>
    <n v="1.1815114311230961E-3"/>
    <n v="292"/>
    <n v="155"/>
    <n v="0.53082191780821919"/>
    <s v="Kalmar"/>
    <n v="0"/>
  </r>
  <r>
    <x v="0"/>
    <x v="6"/>
    <x v="6"/>
    <x v="0"/>
    <s v=""/>
    <s v="220906"/>
    <s v="Röstförstärkare för personligt bruk, antal brukare som erhållit personligt förskrivna hjälpmedel"/>
    <x v="14"/>
    <m/>
    <m/>
    <m/>
    <m/>
    <m/>
    <n v="0"/>
    <n v="247175"/>
    <n v="0"/>
    <n v="5.2152598503220425E-5"/>
    <n v="13"/>
    <n v="-13"/>
    <n v="-1"/>
    <s v="Kalmar"/>
    <n v="0"/>
  </r>
  <r>
    <x v="0"/>
    <x v="6"/>
    <x v="6"/>
    <x v="0"/>
    <s v=""/>
    <s v="222109"/>
    <s v="Samtalsapparater, antal brukare som erhållit personligt förskrivna hjälpmedel"/>
    <x v="15"/>
    <m/>
    <m/>
    <m/>
    <m/>
    <m/>
    <n v="0"/>
    <n v="247175"/>
    <n v="0"/>
    <n v="2.5631475451854877E-4"/>
    <n v="63"/>
    <n v="-63"/>
    <n v="-1"/>
    <s v="Kalmar"/>
    <n v="0"/>
  </r>
  <r>
    <x v="0"/>
    <x v="6"/>
    <x v="6"/>
    <x v="0"/>
    <s v=""/>
    <s v="222112"/>
    <s v="Programvara för närkommunikation, antal brukare som erhållit personligt förskrivna hjälpmedel"/>
    <x v="16"/>
    <m/>
    <m/>
    <m/>
    <m/>
    <m/>
    <n v="0"/>
    <n v="247175"/>
    <n v="0"/>
    <n v="6.0939107493000965E-5"/>
    <n v="15"/>
    <n v="-15"/>
    <n v="-1"/>
    <s v="Kalmar"/>
    <n v="0"/>
  </r>
  <r>
    <x v="0"/>
    <x v="6"/>
    <x v="6"/>
    <x v="0"/>
    <s v=""/>
    <s v="222712"/>
    <s v="Ur och klockor, antal brukare som erhållit personligt förskrivna hjälpmedel"/>
    <x v="17"/>
    <m/>
    <m/>
    <m/>
    <m/>
    <m/>
    <n v="70"/>
    <n v="247175"/>
    <n v="2.8320016182866391E-4"/>
    <n v="1.4156552596311747E-3"/>
    <n v="350"/>
    <n v="-280"/>
    <n v="-0.8"/>
    <s v="Kalmar"/>
    <n v="0"/>
  </r>
  <r>
    <x v="0"/>
    <x v="6"/>
    <x v="6"/>
    <x v="0"/>
    <s v=""/>
    <s v="222715"/>
    <s v="Kalendrar och tidtabeller, antal brukare som erhållit personligt förskrivna hjälpmedel"/>
    <x v="18"/>
    <m/>
    <m/>
    <m/>
    <m/>
    <m/>
    <n v="54"/>
    <n v="247175"/>
    <n v="2.1846869626782644E-4"/>
    <n v="1.4760095481574599E-3"/>
    <n v="365"/>
    <n v="-311"/>
    <n v="-0.85205479452054789"/>
    <s v="Kalmar"/>
    <n v="0"/>
  </r>
  <r>
    <x v="0"/>
    <x v="6"/>
    <x v="6"/>
    <x v="1"/>
    <s v="1"/>
    <s v="22061"/>
    <s v="I- och Bakom- örat hörapparater"/>
    <x v="19"/>
    <n v="20"/>
    <n v="197"/>
    <n v="335"/>
    <n v="511"/>
    <n v="201"/>
    <n v="1264"/>
    <n v="124754"/>
    <n v="1.0131939657245459E-2"/>
    <n v="9.4731992093085304E-3"/>
    <n v="1182"/>
    <n v="82"/>
    <n v="6.9373942470389194E-2"/>
    <s v="Kalmar"/>
    <n v="0"/>
  </r>
  <r>
    <x v="0"/>
    <x v="6"/>
    <x v="6"/>
    <x v="1"/>
    <s v="2"/>
    <s v="22061"/>
    <s v="I- och Bakom- örat hörapparater"/>
    <x v="19"/>
    <n v="13"/>
    <n v="183"/>
    <n v="217"/>
    <n v="388"/>
    <n v="280"/>
    <n v="1081"/>
    <n v="122421"/>
    <n v="8.8301843637937933E-3"/>
    <n v="7.869654917658243E-3"/>
    <n v="963"/>
    <n v="118"/>
    <n v="0.12253374870197309"/>
    <s v="Kalmar"/>
    <n v="0"/>
  </r>
  <r>
    <x v="0"/>
    <x v="6"/>
    <x v="6"/>
    <x v="2"/>
    <s v="1"/>
    <s v="061206"/>
    <s v="Ankelortoser"/>
    <x v="20"/>
    <n v="33"/>
    <n v="50"/>
    <n v="37"/>
    <n v="24"/>
    <n v="12"/>
    <n v="156"/>
    <n v="124754"/>
    <n v="1.2504609070651041E-3"/>
    <n v="1.5709435249726053E-3"/>
    <n v="196"/>
    <n v="-40"/>
    <n v="-0.20408163265306123"/>
    <s v="Kalmar"/>
    <n v="0"/>
  </r>
  <r>
    <x v="0"/>
    <x v="6"/>
    <x v="6"/>
    <x v="2"/>
    <s v="1"/>
    <s v="061209"/>
    <s v="Knäortoser"/>
    <x v="21"/>
    <n v="15"/>
    <n v="43"/>
    <n v="11"/>
    <n v="9"/>
    <n v="5"/>
    <n v="83"/>
    <n v="124754"/>
    <n v="6.6530932875899767E-4"/>
    <n v="8.3557730724650439E-4"/>
    <n v="104"/>
    <n v="-21"/>
    <n v="-0.20192307692307687"/>
    <s v="Kalmar"/>
    <n v="0"/>
  </r>
  <r>
    <x v="0"/>
    <x v="6"/>
    <x v="6"/>
    <x v="2"/>
    <s v="1"/>
    <s v="061212"/>
    <s v="Helbensortoser"/>
    <x v="22"/>
    <n v="5"/>
    <n v="2"/>
    <n v="0"/>
    <n v="1"/>
    <n v="0"/>
    <n v="8"/>
    <n v="124754"/>
    <n v="6.4126200362313033E-5"/>
    <n v="3.6898567148582843E-5"/>
    <n v="5"/>
    <n v="3"/>
    <n v="0.60000000000000009"/>
    <s v="Kalmar"/>
    <n v="0"/>
  </r>
  <r>
    <x v="0"/>
    <x v="6"/>
    <x v="6"/>
    <x v="2"/>
    <s v="1"/>
    <s v="062409"/>
    <s v="Transtibiella proteser, antal brukare som erhållit personligt förskrivna hjälpmedel"/>
    <x v="23"/>
    <n v="1"/>
    <n v="7"/>
    <n v="5"/>
    <n v="8"/>
    <n v="3"/>
    <n v="24"/>
    <n v="124754"/>
    <n v="1.9237860108693909E-4"/>
    <n v="1.8423873122013726E-4"/>
    <n v="23"/>
    <n v="1"/>
    <n v="4.3478260869565188E-2"/>
    <s v="Kalmar"/>
    <n v="0"/>
  </r>
  <r>
    <x v="0"/>
    <x v="6"/>
    <x v="6"/>
    <x v="2"/>
    <s v="2"/>
    <s v="061206"/>
    <s v="Ankelortoser"/>
    <x v="20"/>
    <n v="26"/>
    <n v="21"/>
    <n v="16"/>
    <n v="15"/>
    <n v="16"/>
    <n v="94"/>
    <n v="122421"/>
    <n v="7.6784211859076462E-4"/>
    <n v="1.4173259997212579E-3"/>
    <n v="174"/>
    <n v="-80"/>
    <n v="-0.45977011494252873"/>
    <s v="Kalmar"/>
    <n v="0"/>
  </r>
  <r>
    <x v="0"/>
    <x v="6"/>
    <x v="6"/>
    <x v="2"/>
    <s v="2"/>
    <s v="061209"/>
    <s v="Knäortoser"/>
    <x v="21"/>
    <n v="18"/>
    <n v="57"/>
    <n v="16"/>
    <n v="11"/>
    <n v="9"/>
    <n v="111"/>
    <n v="122421"/>
    <n v="9.0670718259122207E-4"/>
    <n v="1.1083116266507214E-3"/>
    <n v="136"/>
    <n v="-25"/>
    <n v="-0.18382352941176472"/>
    <s v="Kalmar"/>
    <n v="0"/>
  </r>
  <r>
    <x v="0"/>
    <x v="6"/>
    <x v="6"/>
    <x v="2"/>
    <s v="2"/>
    <s v="061212"/>
    <s v="Helbensortoser"/>
    <x v="22"/>
    <n v="6"/>
    <n v="0"/>
    <n v="0"/>
    <n v="0"/>
    <n v="1"/>
    <n v="7"/>
    <n v="122421"/>
    <n v="5.7179732235482476E-5"/>
    <n v="2.8979089907315027E-5"/>
    <n v="4"/>
    <n v="3"/>
    <n v="0.75"/>
    <s v="Kalmar"/>
    <n v="0"/>
  </r>
  <r>
    <x v="0"/>
    <x v="6"/>
    <x v="6"/>
    <x v="2"/>
    <s v="2"/>
    <s v="062409"/>
    <s v="Transtibiella proteser, antal brukare som erhållit personligt förskrivna hjälpmedel"/>
    <x v="23"/>
    <n v="1"/>
    <n v="5"/>
    <n v="3"/>
    <n v="1"/>
    <n v="3"/>
    <n v="13"/>
    <n v="122421"/>
    <n v="1.0619093129446746E-4"/>
    <n v="8.1847726632153513E-5"/>
    <n v="10"/>
    <n v="3"/>
    <n v="0.30000000000000004"/>
    <s v="Kalmar"/>
    <n v="0"/>
  </r>
  <r>
    <x v="0"/>
    <x v="6"/>
    <x v="6"/>
    <x v="3"/>
    <s v=""/>
    <s v="220318"/>
    <s v="Förstorande videosystem, antal brukare som erhållit personligt förskrivna hjälpmedel"/>
    <x v="24"/>
    <m/>
    <m/>
    <m/>
    <m/>
    <m/>
    <n v="49"/>
    <n v="247175"/>
    <n v="1.9824011328006474E-4"/>
    <n v="2.900988291741636E-4"/>
    <n v="72"/>
    <n v="-23"/>
    <n v="-0.31944444444444442"/>
    <s v="Kalmar"/>
    <n v="0"/>
  </r>
  <r>
    <x v="0"/>
    <x v="6"/>
    <x v="6"/>
    <x v="3"/>
    <s v=""/>
    <s v="221803"/>
    <s v="Utrustning för att spela in och återge ljud, antal brukare som erhållit personligt förskrivna hjälpmedel"/>
    <x v="25"/>
    <m/>
    <m/>
    <m/>
    <m/>
    <m/>
    <n v="10"/>
    <n v="247175"/>
    <n v="4.0457165975523414E-5"/>
    <n v="1.9822806923721411E-4"/>
    <n v="49"/>
    <n v="-39"/>
    <n v="-0.79591836734693877"/>
    <s v="Kalmar"/>
    <n v="0"/>
  </r>
  <r>
    <x v="0"/>
    <x v="6"/>
    <x v="6"/>
    <x v="3"/>
    <s v=""/>
    <s v="223021"/>
    <s v="Läsmaskiner, antal brukare som erhållit personligt förskrivna hjälpmedel"/>
    <x v="26"/>
    <m/>
    <m/>
    <m/>
    <m/>
    <m/>
    <n v="5"/>
    <n v="247175"/>
    <n v="2.0228582987761707E-5"/>
    <n v="1.7720352584386851E-5"/>
    <n v="4"/>
    <n v="1"/>
    <n v="0.25"/>
    <s v="Kalmar"/>
    <n v="0"/>
  </r>
  <r>
    <x v="0"/>
    <x v="7"/>
    <x v="7"/>
    <x v="0"/>
    <s v=""/>
    <s v="042718"/>
    <s v="Hjälpmedel för stimulering av sinnen och känslighet (tyngdtäcken), antal brukare som erhållit personligt förskrivna hjälpmedel"/>
    <x v="0"/>
    <m/>
    <m/>
    <m/>
    <m/>
    <m/>
    <n v="0"/>
    <n v="61001"/>
    <n v="0"/>
    <n v="1.5467336327229094E-3"/>
    <n v="94"/>
    <n v="-94"/>
    <n v="-1"/>
    <s v="Gotland"/>
    <n v="0"/>
  </r>
  <r>
    <x v="0"/>
    <x v="7"/>
    <x v="7"/>
    <x v="0"/>
    <s v=""/>
    <s v="120603"/>
    <s v="Gåstativ, antal brukare som erhållit personligt förskrivna hjälpmedel"/>
    <x v="1"/>
    <m/>
    <m/>
    <m/>
    <m/>
    <m/>
    <n v="160"/>
    <n v="61001"/>
    <n v="2.6229078211832593E-3"/>
    <n v="1.243336228773866E-3"/>
    <n v="76"/>
    <n v="84"/>
    <n v="1.1052631578947367"/>
    <s v="Gotland"/>
    <n v="0"/>
  </r>
  <r>
    <x v="0"/>
    <x v="7"/>
    <x v="7"/>
    <x v="0"/>
    <s v=""/>
    <s v="120606"/>
    <s v="Rollatorer, antal brukare som erhållit personligt förskrivna hjälpmedel"/>
    <x v="2"/>
    <m/>
    <m/>
    <m/>
    <m/>
    <m/>
    <n v="1189"/>
    <n v="61001"/>
    <n v="1.9491483746168096E-2"/>
    <n v="1.9511975227732178E-2"/>
    <n v="1190"/>
    <n v="-1"/>
    <n v="-8.4033613445377853E-4"/>
    <s v="Gotland"/>
    <n v="0"/>
  </r>
  <r>
    <x v="0"/>
    <x v="7"/>
    <x v="7"/>
    <x v="0"/>
    <s v=""/>
    <s v="120609"/>
    <s v="Gåstolar, antal brukare som erhållit personligt förskrivna hjälpmedel"/>
    <x v="3"/>
    <m/>
    <m/>
    <m/>
    <m/>
    <m/>
    <n v="4"/>
    <n v="61001"/>
    <n v="6.5572695529581481E-5"/>
    <n v="1.3916454882521926E-4"/>
    <n v="8"/>
    <n v="-4"/>
    <n v="-0.5"/>
    <s v="Gotland"/>
    <n v="0"/>
  </r>
  <r>
    <x v="0"/>
    <x v="7"/>
    <x v="7"/>
    <x v="0"/>
    <s v=""/>
    <s v="120612"/>
    <s v="Gåbord, antal brukare som erhållit personligt förskrivna hjälpmedel"/>
    <x v="4"/>
    <m/>
    <m/>
    <m/>
    <m/>
    <m/>
    <n v="142"/>
    <n v="61001"/>
    <n v="2.3278306913001425E-3"/>
    <n v="2.1670800508444329E-3"/>
    <n v="132"/>
    <n v="10"/>
    <n v="7.575757575757569E-2"/>
    <s v="Gotland"/>
    <n v="0"/>
  </r>
  <r>
    <x v="0"/>
    <x v="7"/>
    <x v="7"/>
    <x v="0"/>
    <s v=""/>
    <s v="122203"/>
    <s v="Manuella tvåhjulsdrivna rullstolar, antal brukare som erhållit personligt förskrivna hjälpmedel"/>
    <x v="5"/>
    <m/>
    <m/>
    <m/>
    <m/>
    <m/>
    <n v="687"/>
    <n v="61001"/>
    <n v="1.1262110457205619E-2"/>
    <n v="1.0448831164670215E-2"/>
    <n v="637"/>
    <n v="50"/>
    <n v="7.8492935635792849E-2"/>
    <s v="Gotland"/>
    <n v="0"/>
  </r>
  <r>
    <x v="0"/>
    <x v="7"/>
    <x v="7"/>
    <x v="0"/>
    <s v=""/>
    <s v="122218"/>
    <s v="Manuella vårdarmanövrerade rullstolar, antal brukare som erhållit personligt förskrivna hjälpmedel"/>
    <x v="6"/>
    <m/>
    <m/>
    <m/>
    <m/>
    <m/>
    <n v="113"/>
    <n v="61001"/>
    <n v="1.8524286487106769E-3"/>
    <n v="4.5959477430963002E-3"/>
    <n v="280"/>
    <n v="-167"/>
    <n v="-0.59642857142857142"/>
    <s v="Gotland"/>
    <n v="0"/>
  </r>
  <r>
    <x v="0"/>
    <x v="7"/>
    <x v="7"/>
    <x v="0"/>
    <s v=""/>
    <s v="122303"/>
    <s v="Eldrivna rullstolar med manuell direktstyrning, antal brukare som erhållit personligt förskrivna hjälpmedel"/>
    <x v="7"/>
    <m/>
    <m/>
    <m/>
    <m/>
    <m/>
    <n v="22"/>
    <n v="61001"/>
    <n v="3.6064982541269815E-4"/>
    <n v="3.072077289227249E-4"/>
    <n v="19"/>
    <n v="3"/>
    <n v="0.15789473684210531"/>
    <s v="Gotland"/>
    <n v="0"/>
  </r>
  <r>
    <x v="0"/>
    <x v="7"/>
    <x v="7"/>
    <x v="0"/>
    <s v=""/>
    <s v="122306"/>
    <s v="Eldrivna rullstolar med elektronisk styrning, antal brukare som erhållit personligt förskrivna hjälpmedel"/>
    <x v="8"/>
    <m/>
    <m/>
    <m/>
    <m/>
    <m/>
    <n v="18"/>
    <n v="61001"/>
    <n v="2.9507712988311667E-4"/>
    <n v="2.9987744139351743E-4"/>
    <n v="18"/>
    <n v="0"/>
    <n v="0"/>
    <s v="Gotland"/>
    <n v="0"/>
  </r>
  <r>
    <x v="0"/>
    <x v="7"/>
    <x v="7"/>
    <x v="0"/>
    <s v=""/>
    <s v="123603"/>
    <s v="Mobila lyftar för överflyttning av en sittande person med hjälp av slingsäten, antal brukare som erhållit personligt förskrivna hjälpmedel"/>
    <x v="9"/>
    <m/>
    <m/>
    <m/>
    <m/>
    <m/>
    <n v="70"/>
    <n v="61001"/>
    <n v="1.147522171767676E-3"/>
    <n v="1.0768685325761014E-3"/>
    <n v="66"/>
    <n v="4"/>
    <n v="6.0606060606060552E-2"/>
    <s v="Gotland"/>
    <n v="0"/>
  </r>
  <r>
    <x v="0"/>
    <x v="7"/>
    <x v="7"/>
    <x v="0"/>
    <s v=""/>
    <s v="123604"/>
    <s v="Mobila lyftar för överflyttning av en stående person, antal brukare som erhållit personligt förskrivna hjälpmedel"/>
    <x v="10"/>
    <m/>
    <m/>
    <m/>
    <m/>
    <m/>
    <n v="20"/>
    <n v="61001"/>
    <n v="3.2786347764790741E-4"/>
    <n v="2.969509404354554E-4"/>
    <n v="18"/>
    <n v="2"/>
    <n v="0.11111111111111116"/>
    <s v="Gotland"/>
    <n v="0"/>
  </r>
  <r>
    <x v="0"/>
    <x v="7"/>
    <x v="7"/>
    <x v="0"/>
    <s v=""/>
    <s v="123612"/>
    <s v="Stationära lyftar monterade på väggar, golv eller i tak, antal brukare som erhållit personligt förskrivna hjälpmedel"/>
    <x v="11"/>
    <m/>
    <m/>
    <m/>
    <m/>
    <m/>
    <n v="8"/>
    <n v="61001"/>
    <n v="1.3114539105916296E-4"/>
    <n v="1.9038451254077757E-4"/>
    <n v="12"/>
    <n v="-4"/>
    <n v="-0.33333333333333337"/>
    <s v="Gotland"/>
    <n v="0"/>
  </r>
  <r>
    <x v="0"/>
    <x v="7"/>
    <x v="7"/>
    <x v="0"/>
    <s v=""/>
    <s v="181210"/>
    <s v="Sängar och lösa sängbottnar, elektiskt reglerbara, antal brukare som erhållit personligt förskrivna hjälpmedel"/>
    <x v="12"/>
    <m/>
    <m/>
    <m/>
    <m/>
    <m/>
    <n v="121"/>
    <n v="61001"/>
    <n v="1.9835740397698399E-3"/>
    <n v="1.9835740397698399E-3"/>
    <n v="121"/>
    <n v="0"/>
    <n v="0"/>
    <s v="Gotland"/>
    <n v="0"/>
  </r>
  <r>
    <x v="0"/>
    <x v="7"/>
    <x v="7"/>
    <x v="0"/>
    <s v=""/>
    <s v="181224"/>
    <s v="Separata ställbara rygg- och benstöd för sängar, antal brukare som erhållit personligt förskrivna hjälpmedel"/>
    <x v="13"/>
    <m/>
    <m/>
    <m/>
    <m/>
    <m/>
    <n v="84"/>
    <n v="61001"/>
    <n v="1.3770266061212111E-3"/>
    <n v="1.1815114311230961E-3"/>
    <n v="72"/>
    <n v="12"/>
    <n v="0.16666666666666674"/>
    <s v="Gotland"/>
    <n v="0"/>
  </r>
  <r>
    <x v="0"/>
    <x v="7"/>
    <x v="7"/>
    <x v="0"/>
    <s v=""/>
    <s v="220906"/>
    <s v="Röstförstärkare för personligt bruk, antal brukare som erhållit personligt förskrivna hjälpmedel"/>
    <x v="14"/>
    <m/>
    <m/>
    <m/>
    <m/>
    <m/>
    <n v="6"/>
    <n v="61001"/>
    <n v="9.8359043294372222E-5"/>
    <n v="5.2152598503220425E-5"/>
    <n v="3"/>
    <n v="3"/>
    <n v="1"/>
    <s v="Gotland"/>
    <n v="0"/>
  </r>
  <r>
    <x v="0"/>
    <x v="7"/>
    <x v="7"/>
    <x v="0"/>
    <s v=""/>
    <s v="222109"/>
    <s v="Samtalsapparater, antal brukare som erhållit personligt förskrivna hjälpmedel"/>
    <x v="15"/>
    <m/>
    <m/>
    <m/>
    <m/>
    <m/>
    <n v="11"/>
    <n v="61001"/>
    <n v="1.8032491270634907E-4"/>
    <n v="2.5631475451854877E-4"/>
    <n v="16"/>
    <n v="-5"/>
    <n v="-0.3125"/>
    <s v="Gotland"/>
    <n v="0"/>
  </r>
  <r>
    <x v="0"/>
    <x v="7"/>
    <x v="7"/>
    <x v="0"/>
    <s v=""/>
    <s v="222112"/>
    <s v="Programvara för närkommunikation, antal brukare som erhållit personligt förskrivna hjälpmedel"/>
    <x v="16"/>
    <m/>
    <m/>
    <m/>
    <m/>
    <m/>
    <n v="1"/>
    <n v="61001"/>
    <n v="1.639317388239537E-5"/>
    <n v="6.0939107493000965E-5"/>
    <n v="4"/>
    <n v="-3"/>
    <n v="-0.75"/>
    <s v="Gotland"/>
    <n v="0"/>
  </r>
  <r>
    <x v="0"/>
    <x v="7"/>
    <x v="7"/>
    <x v="0"/>
    <s v=""/>
    <s v="222712"/>
    <s v="Ur och klockor, antal brukare som erhållit personligt förskrivna hjälpmedel"/>
    <x v="17"/>
    <m/>
    <m/>
    <m/>
    <m/>
    <m/>
    <n v="151"/>
    <n v="61001"/>
    <n v="2.4753692562417009E-3"/>
    <n v="1.4156552596311747E-3"/>
    <n v="86"/>
    <n v="65"/>
    <n v="0.7558139534883721"/>
    <s v="Gotland"/>
    <n v="0"/>
  </r>
  <r>
    <x v="0"/>
    <x v="7"/>
    <x v="7"/>
    <x v="0"/>
    <s v=""/>
    <s v="222715"/>
    <s v="Kalendrar och tidtabeller, antal brukare som erhållit personligt förskrivna hjälpmedel"/>
    <x v="18"/>
    <m/>
    <m/>
    <m/>
    <m/>
    <m/>
    <n v="89"/>
    <n v="61001"/>
    <n v="1.458992475533188E-3"/>
    <n v="1.4760095481574599E-3"/>
    <n v="90"/>
    <n v="-1"/>
    <n v="-1.1111111111111072E-2"/>
    <s v="Gotland"/>
    <n v="0"/>
  </r>
  <r>
    <x v="0"/>
    <x v="7"/>
    <x v="7"/>
    <x v="1"/>
    <s v="1"/>
    <s v="22061"/>
    <s v="I- och Bakom- örat hörapparater"/>
    <x v="19"/>
    <m/>
    <m/>
    <m/>
    <m/>
    <m/>
    <m/>
    <n v="30398"/>
    <m/>
    <n v="9.4731992093085304E-3"/>
    <n v="288"/>
    <n v="-288"/>
    <m/>
    <s v="Gotland"/>
    <n v="0"/>
  </r>
  <r>
    <x v="0"/>
    <x v="7"/>
    <x v="7"/>
    <x v="1"/>
    <s v="2"/>
    <s v="22061"/>
    <s v="I- och Bakom- örat hörapparater"/>
    <x v="19"/>
    <m/>
    <m/>
    <m/>
    <m/>
    <m/>
    <m/>
    <n v="30603"/>
    <m/>
    <n v="7.869654917658243E-3"/>
    <n v="241"/>
    <n v="-241"/>
    <m/>
    <s v="Gotland"/>
    <n v="0"/>
  </r>
  <r>
    <x v="0"/>
    <x v="7"/>
    <x v="7"/>
    <x v="2"/>
    <s v="1"/>
    <s v="061206"/>
    <s v="Ankelortoser"/>
    <x v="20"/>
    <n v="17"/>
    <n v="14"/>
    <n v="6"/>
    <n v="6"/>
    <n v="2"/>
    <n v="45"/>
    <n v="30398"/>
    <n v="1.4803605500361865E-3"/>
    <n v="1.5709435249726053E-3"/>
    <n v="48"/>
    <n v="-3"/>
    <n v="-6.25E-2"/>
    <s v="Gotland"/>
    <n v="0"/>
  </r>
  <r>
    <x v="0"/>
    <x v="7"/>
    <x v="7"/>
    <x v="2"/>
    <s v="1"/>
    <s v="061209"/>
    <s v="Knäortoser"/>
    <x v="21"/>
    <n v="1"/>
    <n v="9"/>
    <n v="5"/>
    <n v="3"/>
    <n v="3"/>
    <n v="21"/>
    <n v="30398"/>
    <n v="6.9083492335022037E-4"/>
    <n v="8.3557730724650439E-4"/>
    <n v="25"/>
    <n v="-4"/>
    <n v="-0.16000000000000003"/>
    <s v="Gotland"/>
    <n v="0"/>
  </r>
  <r>
    <x v="0"/>
    <x v="7"/>
    <x v="7"/>
    <x v="2"/>
    <s v="1"/>
    <s v="061212"/>
    <s v="Helbensortoser"/>
    <x v="22"/>
    <n v="1"/>
    <n v="2"/>
    <n v="0"/>
    <n v="0"/>
    <n v="0"/>
    <n v="3"/>
    <n v="30398"/>
    <n v="9.8690703335745769E-5"/>
    <n v="3.6898567148582843E-5"/>
    <n v="1"/>
    <n v="2"/>
    <n v="2"/>
    <s v="Gotland"/>
    <n v="0"/>
  </r>
  <r>
    <x v="0"/>
    <x v="7"/>
    <x v="7"/>
    <x v="2"/>
    <s v="1"/>
    <s v="062409"/>
    <s v="Transtibiella proteser, antal brukare som erhållit personligt förskrivna hjälpmedel"/>
    <x v="23"/>
    <n v="0"/>
    <n v="5"/>
    <n v="5"/>
    <n v="3"/>
    <n v="0"/>
    <n v="13"/>
    <n v="30398"/>
    <n v="4.2765971445489834E-4"/>
    <n v="1.8423873122013726E-4"/>
    <n v="6"/>
    <n v="7"/>
    <n v="1.1666666666666665"/>
    <s v="Gotland"/>
    <n v="0"/>
  </r>
  <r>
    <x v="0"/>
    <x v="7"/>
    <x v="7"/>
    <x v="2"/>
    <s v="2"/>
    <s v="061206"/>
    <s v="Ankelortoser"/>
    <x v="20"/>
    <n v="17"/>
    <n v="20"/>
    <n v="8"/>
    <n v="7"/>
    <n v="3"/>
    <n v="55"/>
    <n v="30603"/>
    <n v="1.7972094239126883E-3"/>
    <n v="1.4173259997212579E-3"/>
    <n v="43"/>
    <n v="12"/>
    <n v="0.27906976744186052"/>
    <s v="Gotland"/>
    <n v="0"/>
  </r>
  <r>
    <x v="0"/>
    <x v="7"/>
    <x v="7"/>
    <x v="2"/>
    <s v="2"/>
    <s v="061209"/>
    <s v="Knäortoser"/>
    <x v="21"/>
    <n v="3"/>
    <n v="9"/>
    <n v="6"/>
    <n v="4"/>
    <n v="2"/>
    <n v="24"/>
    <n v="30603"/>
    <n v="7.8423683952553666E-4"/>
    <n v="1.1083116266507214E-3"/>
    <n v="34"/>
    <n v="-10"/>
    <n v="-0.29411764705882348"/>
    <s v="Gotland"/>
    <n v="0"/>
  </r>
  <r>
    <x v="0"/>
    <x v="7"/>
    <x v="7"/>
    <x v="2"/>
    <s v="2"/>
    <s v="061212"/>
    <s v="Helbensortoser"/>
    <x v="22"/>
    <n v="2"/>
    <n v="2"/>
    <n v="0"/>
    <n v="0"/>
    <n v="0"/>
    <n v="4"/>
    <n v="30603"/>
    <n v="1.3070613992092279E-4"/>
    <n v="2.8979089907315027E-5"/>
    <n v="1"/>
    <n v="3"/>
    <n v="3"/>
    <s v="Gotland"/>
    <n v="0"/>
  </r>
  <r>
    <x v="0"/>
    <x v="7"/>
    <x v="7"/>
    <x v="2"/>
    <s v="2"/>
    <s v="062409"/>
    <s v="Transtibiella proteser, antal brukare som erhållit personligt förskrivna hjälpmedel"/>
    <x v="23"/>
    <n v="0"/>
    <n v="2"/>
    <n v="3"/>
    <n v="1"/>
    <n v="0"/>
    <n v="6"/>
    <n v="30603"/>
    <n v="1.9605920988138416E-4"/>
    <n v="8.1847726632153513E-5"/>
    <n v="3"/>
    <n v="3"/>
    <n v="1"/>
    <s v="Gotland"/>
    <n v="0"/>
  </r>
  <r>
    <x v="0"/>
    <x v="7"/>
    <x v="7"/>
    <x v="3"/>
    <s v=""/>
    <s v="220318"/>
    <s v="Förstorande videosystem, antal brukare som erhållit personligt förskrivna hjälpmedel"/>
    <x v="24"/>
    <m/>
    <m/>
    <m/>
    <m/>
    <m/>
    <n v="28"/>
    <n v="61001"/>
    <n v="4.5900886870707037E-4"/>
    <n v="2.900988291741636E-4"/>
    <n v="18"/>
    <n v="10"/>
    <n v="0.55555555555555558"/>
    <s v="Gotland"/>
    <n v="0"/>
  </r>
  <r>
    <x v="0"/>
    <x v="7"/>
    <x v="7"/>
    <x v="3"/>
    <s v=""/>
    <s v="221803"/>
    <s v="Utrustning för att spela in och återge ljud, antal brukare som erhållit personligt förskrivna hjälpmedel"/>
    <x v="25"/>
    <m/>
    <m/>
    <m/>
    <m/>
    <m/>
    <n v="53"/>
    <n v="61001"/>
    <n v="8.6883821576695468E-4"/>
    <n v="1.9822806923721411E-4"/>
    <n v="12"/>
    <n v="41"/>
    <n v="3.416666666666667"/>
    <s v="Gotland"/>
    <n v="0"/>
  </r>
  <r>
    <x v="0"/>
    <x v="7"/>
    <x v="7"/>
    <x v="3"/>
    <s v=""/>
    <s v="223021"/>
    <s v="Läsmaskiner, antal brukare som erhållit personligt förskrivna hjälpmedel"/>
    <x v="26"/>
    <m/>
    <m/>
    <m/>
    <m/>
    <m/>
    <n v="0"/>
    <n v="61001"/>
    <n v="0"/>
    <n v="1.7720352584386851E-5"/>
    <n v="1"/>
    <n v="-1"/>
    <n v="-1"/>
    <s v="Gotland"/>
    <n v="0"/>
  </r>
  <r>
    <x v="0"/>
    <x v="8"/>
    <x v="8"/>
    <x v="0"/>
    <s v=""/>
    <s v="042718"/>
    <s v="Hjälpmedel för stimulering av sinnen och känslighet (tyngdtäcken), antal brukare som erhållit personligt förskrivna hjälpmedel"/>
    <x v="0"/>
    <m/>
    <m/>
    <m/>
    <m/>
    <m/>
    <n v="459"/>
    <n v="158937"/>
    <n v="2.8879367296475961E-3"/>
    <n v="1.5467336327229094E-3"/>
    <n v="246"/>
    <n v="213"/>
    <n v="0.86585365853658547"/>
    <s v="Blekinge"/>
    <n v="0"/>
  </r>
  <r>
    <x v="0"/>
    <x v="8"/>
    <x v="8"/>
    <x v="0"/>
    <s v=""/>
    <s v="120603"/>
    <s v="Gåstativ, antal brukare som erhållit personligt förskrivna hjälpmedel"/>
    <x v="1"/>
    <m/>
    <m/>
    <m/>
    <m/>
    <m/>
    <n v="63"/>
    <n v="158937"/>
    <n v="3.9638347269672892E-4"/>
    <n v="1.243336228773866E-3"/>
    <n v="198"/>
    <n v="-135"/>
    <n v="-0.68181818181818188"/>
    <s v="Blekinge"/>
    <n v="0"/>
  </r>
  <r>
    <x v="0"/>
    <x v="8"/>
    <x v="8"/>
    <x v="0"/>
    <s v=""/>
    <s v="120606"/>
    <s v="Rollatorer, antal brukare som erhållit personligt förskrivna hjälpmedel"/>
    <x v="2"/>
    <m/>
    <m/>
    <m/>
    <m/>
    <m/>
    <n v="3725"/>
    <n v="158937"/>
    <n v="2.3436959298338337E-2"/>
    <n v="1.9511975227732178E-2"/>
    <n v="3101"/>
    <n v="624"/>
    <n v="0.20122541115769099"/>
    <s v="Blekinge"/>
    <n v="0"/>
  </r>
  <r>
    <x v="0"/>
    <x v="8"/>
    <x v="8"/>
    <x v="0"/>
    <s v=""/>
    <s v="120609"/>
    <s v="Gåstolar, antal brukare som erhållit personligt förskrivna hjälpmedel"/>
    <x v="3"/>
    <m/>
    <m/>
    <m/>
    <m/>
    <m/>
    <n v="21"/>
    <n v="158937"/>
    <n v="1.3212782423224295E-4"/>
    <n v="1.3916454882521926E-4"/>
    <n v="22"/>
    <n v="-1"/>
    <n v="-4.5454545454545414E-2"/>
    <s v="Blekinge"/>
    <n v="0"/>
  </r>
  <r>
    <x v="0"/>
    <x v="8"/>
    <x v="8"/>
    <x v="0"/>
    <s v=""/>
    <s v="120612"/>
    <s v="Gåbord, antal brukare som erhållit personligt förskrivna hjälpmedel"/>
    <x v="4"/>
    <m/>
    <m/>
    <m/>
    <m/>
    <m/>
    <n v="335"/>
    <n v="158937"/>
    <n v="2.1077533865619712E-3"/>
    <n v="2.1670800508444329E-3"/>
    <n v="344"/>
    <n v="-9"/>
    <n v="-2.6162790697674465E-2"/>
    <s v="Blekinge"/>
    <n v="0"/>
  </r>
  <r>
    <x v="0"/>
    <x v="8"/>
    <x v="8"/>
    <x v="0"/>
    <s v=""/>
    <s v="122203"/>
    <s v="Manuella tvåhjulsdrivna rullstolar, antal brukare som erhållit personligt förskrivna hjälpmedel"/>
    <x v="5"/>
    <m/>
    <m/>
    <m/>
    <m/>
    <m/>
    <n v="1999"/>
    <n v="158937"/>
    <n v="1.2577310506678747E-2"/>
    <n v="1.0448831164670215E-2"/>
    <n v="1661"/>
    <n v="338"/>
    <n v="0.2034918723660446"/>
    <s v="Blekinge"/>
    <n v="0"/>
  </r>
  <r>
    <x v="0"/>
    <x v="8"/>
    <x v="8"/>
    <x v="0"/>
    <s v=""/>
    <s v="122218"/>
    <s v="Manuella vårdarmanövrerade rullstolar, antal brukare som erhållit personligt förskrivna hjälpmedel"/>
    <x v="6"/>
    <m/>
    <m/>
    <m/>
    <m/>
    <m/>
    <n v="799"/>
    <n v="158937"/>
    <n v="5.0271491219791489E-3"/>
    <n v="4.5959477430963002E-3"/>
    <n v="730"/>
    <n v="69"/>
    <n v="9.4520547945205369E-2"/>
    <s v="Blekinge"/>
    <n v="0"/>
  </r>
  <r>
    <x v="0"/>
    <x v="8"/>
    <x v="8"/>
    <x v="0"/>
    <s v=""/>
    <s v="122303"/>
    <s v="Eldrivna rullstolar med manuell direktstyrning, antal brukare som erhållit personligt förskrivna hjälpmedel"/>
    <x v="7"/>
    <m/>
    <m/>
    <m/>
    <m/>
    <m/>
    <n v="125"/>
    <n v="158937"/>
    <n v="7.8647514423954145E-4"/>
    <n v="3.072077289227249E-4"/>
    <n v="49"/>
    <n v="76"/>
    <n v="1.5510204081632653"/>
    <s v="Blekinge"/>
    <n v="0"/>
  </r>
  <r>
    <x v="0"/>
    <x v="8"/>
    <x v="8"/>
    <x v="0"/>
    <s v=""/>
    <s v="122306"/>
    <s v="Eldrivna rullstolar med elektronisk styrning, antal brukare som erhållit personligt förskrivna hjälpmedel"/>
    <x v="8"/>
    <m/>
    <m/>
    <m/>
    <m/>
    <m/>
    <n v="73"/>
    <n v="158937"/>
    <n v="4.5930148423589223E-4"/>
    <n v="2.9987744139351743E-4"/>
    <n v="48"/>
    <n v="25"/>
    <n v="0.52083333333333326"/>
    <s v="Blekinge"/>
    <n v="0"/>
  </r>
  <r>
    <x v="0"/>
    <x v="8"/>
    <x v="8"/>
    <x v="0"/>
    <s v=""/>
    <s v="123603"/>
    <s v="Mobila lyftar för överflyttning av en sittande person med hjälp av slingsäten, antal brukare som erhållit personligt förskrivna hjälpmedel"/>
    <x v="9"/>
    <m/>
    <m/>
    <m/>
    <m/>
    <m/>
    <n v="328"/>
    <n v="158937"/>
    <n v="2.0637107784845566E-3"/>
    <n v="1.0768685325761014E-3"/>
    <n v="171"/>
    <n v="157"/>
    <n v="0.91812865497076013"/>
    <s v="Blekinge"/>
    <n v="0"/>
  </r>
  <r>
    <x v="0"/>
    <x v="8"/>
    <x v="8"/>
    <x v="0"/>
    <s v=""/>
    <s v="123604"/>
    <s v="Mobila lyftar för överflyttning av en stående person, antal brukare som erhållit personligt förskrivna hjälpmedel"/>
    <x v="10"/>
    <m/>
    <m/>
    <m/>
    <m/>
    <m/>
    <n v="47"/>
    <n v="158937"/>
    <n v="2.9571465423406756E-4"/>
    <n v="2.969509404354554E-4"/>
    <n v="47"/>
    <n v="0"/>
    <n v="0"/>
    <s v="Blekinge"/>
    <n v="0"/>
  </r>
  <r>
    <x v="0"/>
    <x v="8"/>
    <x v="8"/>
    <x v="0"/>
    <s v=""/>
    <s v="123612"/>
    <s v="Stationära lyftar monterade på väggar, golv eller i tak, antal brukare som erhållit personligt förskrivna hjälpmedel"/>
    <x v="11"/>
    <m/>
    <m/>
    <m/>
    <m/>
    <m/>
    <n v="243"/>
    <n v="158937"/>
    <n v="1.5289076804016685E-3"/>
    <n v="1.9038451254077757E-4"/>
    <n v="30"/>
    <n v="213"/>
    <n v="7.1"/>
    <s v="Blekinge"/>
    <n v="0"/>
  </r>
  <r>
    <x v="0"/>
    <x v="8"/>
    <x v="8"/>
    <x v="0"/>
    <s v=""/>
    <s v="181210"/>
    <s v="Sängar och lösa sängbottnar, elektiskt reglerbara, antal brukare som erhållit personligt förskrivna hjälpmedel"/>
    <x v="12"/>
    <m/>
    <m/>
    <m/>
    <m/>
    <m/>
    <n v="532"/>
    <n v="158937"/>
    <n v="3.3472382138834884E-3"/>
    <n v="1.9835740397698399E-3"/>
    <n v="315"/>
    <n v="217"/>
    <n v="0.68888888888888888"/>
    <s v="Blekinge"/>
    <n v="0"/>
  </r>
  <r>
    <x v="0"/>
    <x v="8"/>
    <x v="8"/>
    <x v="0"/>
    <s v=""/>
    <s v="181224"/>
    <s v="Separata ställbara rygg- och benstöd för sängar, antal brukare som erhållit personligt förskrivna hjälpmedel"/>
    <x v="13"/>
    <m/>
    <m/>
    <m/>
    <m/>
    <m/>
    <n v="240"/>
    <n v="158937"/>
    <n v="1.5100322769399197E-3"/>
    <n v="1.1815114311230961E-3"/>
    <n v="188"/>
    <n v="52"/>
    <n v="0.27659574468085113"/>
    <s v="Blekinge"/>
    <n v="0"/>
  </r>
  <r>
    <x v="0"/>
    <x v="8"/>
    <x v="8"/>
    <x v="0"/>
    <s v=""/>
    <s v="220906"/>
    <s v="Röstförstärkare för personligt bruk, antal brukare som erhållit personligt förskrivna hjälpmedel"/>
    <x v="14"/>
    <m/>
    <m/>
    <m/>
    <m/>
    <m/>
    <n v="11"/>
    <n v="158937"/>
    <n v="6.9209812693079643E-5"/>
    <n v="5.2152598503220425E-5"/>
    <n v="8"/>
    <n v="3"/>
    <n v="0.375"/>
    <s v="Blekinge"/>
    <n v="0"/>
  </r>
  <r>
    <x v="0"/>
    <x v="8"/>
    <x v="8"/>
    <x v="0"/>
    <s v=""/>
    <s v="222109"/>
    <s v="Samtalsapparater, antal brukare som erhållit personligt förskrivna hjälpmedel"/>
    <x v="15"/>
    <m/>
    <m/>
    <m/>
    <m/>
    <m/>
    <n v="72"/>
    <n v="158937"/>
    <n v="4.530096830819759E-4"/>
    <n v="2.5631475451854877E-4"/>
    <n v="41"/>
    <n v="31"/>
    <n v="0.75609756097560976"/>
    <s v="Blekinge"/>
    <n v="0"/>
  </r>
  <r>
    <x v="0"/>
    <x v="8"/>
    <x v="8"/>
    <x v="0"/>
    <s v=""/>
    <s v="222112"/>
    <s v="Programvara för närkommunikation, antal brukare som erhållit personligt förskrivna hjälpmedel"/>
    <x v="16"/>
    <m/>
    <m/>
    <m/>
    <m/>
    <m/>
    <n v="5"/>
    <n v="158937"/>
    <n v="3.1459005769581656E-5"/>
    <n v="6.0939107493000965E-5"/>
    <n v="10"/>
    <n v="-5"/>
    <n v="-0.5"/>
    <s v="Blekinge"/>
    <n v="0"/>
  </r>
  <r>
    <x v="0"/>
    <x v="8"/>
    <x v="8"/>
    <x v="0"/>
    <s v=""/>
    <s v="222712"/>
    <s v="Ur och klockor, antal brukare som erhållit personligt förskrivna hjälpmedel"/>
    <x v="17"/>
    <m/>
    <m/>
    <m/>
    <m/>
    <m/>
    <n v="225"/>
    <n v="158937"/>
    <n v="1.4156552596311747E-3"/>
    <n v="1.4156552596311747E-3"/>
    <n v="225"/>
    <n v="0"/>
    <n v="0"/>
    <s v="Blekinge"/>
    <n v="0"/>
  </r>
  <r>
    <x v="0"/>
    <x v="8"/>
    <x v="8"/>
    <x v="0"/>
    <s v=""/>
    <s v="222715"/>
    <s v="Kalendrar och tidtabeller, antal brukare som erhållit personligt förskrivna hjälpmedel"/>
    <x v="18"/>
    <m/>
    <m/>
    <m/>
    <m/>
    <m/>
    <n v="372"/>
    <n v="158937"/>
    <n v="2.3405500292568754E-3"/>
    <n v="1.4760095481574599E-3"/>
    <n v="235"/>
    <n v="137"/>
    <n v="0.58297872340425538"/>
    <s v="Blekinge"/>
    <n v="0"/>
  </r>
  <r>
    <x v="0"/>
    <x v="8"/>
    <x v="8"/>
    <x v="1"/>
    <s v="1"/>
    <s v="22061"/>
    <s v="I- och Bakom- örat hörapparater"/>
    <x v="19"/>
    <n v="11"/>
    <n v="157"/>
    <n v="227"/>
    <n v="346"/>
    <n v="158"/>
    <n v="899"/>
    <n v="81083"/>
    <n v="1.1087404264765734E-2"/>
    <n v="9.4731992093085304E-3"/>
    <n v="768"/>
    <n v="131"/>
    <n v="0.17057291666666674"/>
    <s v="Blekinge"/>
    <n v="0"/>
  </r>
  <r>
    <x v="0"/>
    <x v="8"/>
    <x v="8"/>
    <x v="1"/>
    <s v="2"/>
    <s v="22061"/>
    <s v="I- och Bakom- örat hörapparater"/>
    <x v="19"/>
    <n v="9"/>
    <n v="132"/>
    <n v="170"/>
    <n v="275"/>
    <n v="215"/>
    <n v="801"/>
    <n v="77854"/>
    <n v="1.0288488709635986E-2"/>
    <n v="7.869654917658243E-3"/>
    <n v="613"/>
    <n v="188"/>
    <n v="0.3066884176182707"/>
    <s v="Blekinge"/>
    <n v="0"/>
  </r>
  <r>
    <x v="0"/>
    <x v="8"/>
    <x v="8"/>
    <x v="2"/>
    <s v="1"/>
    <s v="061206"/>
    <s v="Ankelortoser"/>
    <x v="20"/>
    <m/>
    <m/>
    <m/>
    <m/>
    <m/>
    <m/>
    <n v="81083"/>
    <m/>
    <n v="1.5709435249726053E-3"/>
    <n v="127"/>
    <n v="-127"/>
    <m/>
    <s v="Blekinge"/>
    <n v="0"/>
  </r>
  <r>
    <x v="0"/>
    <x v="8"/>
    <x v="8"/>
    <x v="2"/>
    <s v="1"/>
    <s v="061209"/>
    <s v="Knäortoser"/>
    <x v="21"/>
    <m/>
    <m/>
    <m/>
    <m/>
    <m/>
    <m/>
    <n v="81083"/>
    <m/>
    <n v="8.3557730724650439E-4"/>
    <n v="68"/>
    <n v="-68"/>
    <m/>
    <s v="Blekinge"/>
    <n v="0"/>
  </r>
  <r>
    <x v="0"/>
    <x v="8"/>
    <x v="8"/>
    <x v="2"/>
    <s v="1"/>
    <s v="061212"/>
    <s v="Helbensortoser"/>
    <x v="22"/>
    <m/>
    <m/>
    <m/>
    <m/>
    <m/>
    <m/>
    <n v="81083"/>
    <m/>
    <n v="3.6898567148582843E-5"/>
    <n v="3"/>
    <n v="-3"/>
    <m/>
    <s v="Blekinge"/>
    <n v="0"/>
  </r>
  <r>
    <x v="0"/>
    <x v="8"/>
    <x v="8"/>
    <x v="2"/>
    <s v="1"/>
    <s v="062409"/>
    <s v="Transtibiella proteser, antal brukare som erhållit personligt förskrivna hjälpmedel"/>
    <x v="23"/>
    <n v="1"/>
    <n v="8"/>
    <n v="1"/>
    <n v="3"/>
    <n v="2"/>
    <n v="15"/>
    <n v="81083"/>
    <n v="1.8499562177028478E-4"/>
    <n v="1.8423873122013726E-4"/>
    <n v="15"/>
    <n v="0"/>
    <n v="0"/>
    <s v="Blekinge"/>
    <n v="0"/>
  </r>
  <r>
    <x v="0"/>
    <x v="8"/>
    <x v="8"/>
    <x v="2"/>
    <s v="2"/>
    <s v="061206"/>
    <s v="Ankelortoser"/>
    <x v="20"/>
    <m/>
    <m/>
    <m/>
    <m/>
    <m/>
    <m/>
    <n v="77854"/>
    <m/>
    <n v="1.4173259997212579E-3"/>
    <n v="110"/>
    <n v="-110"/>
    <m/>
    <s v="Blekinge"/>
    <n v="0"/>
  </r>
  <r>
    <x v="0"/>
    <x v="8"/>
    <x v="8"/>
    <x v="2"/>
    <s v="2"/>
    <s v="061209"/>
    <s v="Knäortoser"/>
    <x v="21"/>
    <m/>
    <m/>
    <m/>
    <m/>
    <m/>
    <m/>
    <n v="77854"/>
    <m/>
    <n v="1.1083116266507214E-3"/>
    <n v="86"/>
    <n v="-86"/>
    <m/>
    <s v="Blekinge"/>
    <n v="0"/>
  </r>
  <r>
    <x v="0"/>
    <x v="8"/>
    <x v="8"/>
    <x v="2"/>
    <s v="2"/>
    <s v="061212"/>
    <s v="Helbensortoser"/>
    <x v="22"/>
    <m/>
    <m/>
    <m/>
    <m/>
    <m/>
    <m/>
    <n v="77854"/>
    <m/>
    <n v="2.8979089907315027E-5"/>
    <n v="2"/>
    <n v="-2"/>
    <m/>
    <s v="Blekinge"/>
    <n v="0"/>
  </r>
  <r>
    <x v="0"/>
    <x v="8"/>
    <x v="8"/>
    <x v="2"/>
    <s v="2"/>
    <s v="062409"/>
    <s v="Transtibiella proteser, antal brukare som erhållit personligt förskrivna hjälpmedel"/>
    <x v="23"/>
    <n v="4"/>
    <n v="1"/>
    <n v="0"/>
    <n v="0"/>
    <n v="0"/>
    <n v="5"/>
    <n v="77854"/>
    <n v="6.4222775965268328E-5"/>
    <n v="8.1847726632153513E-5"/>
    <n v="6"/>
    <n v="-1"/>
    <n v="-0.16666666666666663"/>
    <s v="Blekinge"/>
    <n v="0"/>
  </r>
  <r>
    <x v="0"/>
    <x v="8"/>
    <x v="8"/>
    <x v="3"/>
    <s v=""/>
    <s v="220318"/>
    <s v="Förstorande videosystem, antal brukare som erhållit personligt förskrivna hjälpmedel"/>
    <x v="24"/>
    <m/>
    <m/>
    <m/>
    <m/>
    <m/>
    <n v="68"/>
    <n v="158937"/>
    <n v="4.2784247846631057E-4"/>
    <n v="2.900988291741636E-4"/>
    <n v="46"/>
    <n v="22"/>
    <n v="0.47826086956521729"/>
    <s v="Blekinge"/>
    <n v="0"/>
  </r>
  <r>
    <x v="0"/>
    <x v="8"/>
    <x v="8"/>
    <x v="3"/>
    <s v=""/>
    <s v="221803"/>
    <s v="Utrustning för att spela in och återge ljud, antal brukare som erhållit personligt förskrivna hjälpmedel"/>
    <x v="25"/>
    <m/>
    <m/>
    <m/>
    <m/>
    <m/>
    <n v="41"/>
    <n v="158937"/>
    <n v="2.5796384731056958E-4"/>
    <n v="1.9822806923721411E-4"/>
    <n v="32"/>
    <n v="9"/>
    <n v="0.28125"/>
    <s v="Blekinge"/>
    <n v="0"/>
  </r>
  <r>
    <x v="0"/>
    <x v="8"/>
    <x v="8"/>
    <x v="3"/>
    <s v=""/>
    <s v="223021"/>
    <s v="Läsmaskiner, antal brukare som erhållit personligt förskrivna hjälpmedel"/>
    <x v="26"/>
    <m/>
    <m/>
    <m/>
    <m/>
    <m/>
    <n v="4"/>
    <n v="158937"/>
    <n v="2.5167204615665328E-5"/>
    <n v="1.7720352584386851E-5"/>
    <n v="3"/>
    <n v="1"/>
    <n v="0.33333333333333326"/>
    <s v="Blekinge"/>
    <n v="0"/>
  </r>
  <r>
    <x v="0"/>
    <x v="9"/>
    <x v="9"/>
    <x v="0"/>
    <s v=""/>
    <s v="042718"/>
    <s v="Hjälpmedel för stimulering av sinnen och känslighet (tyngdtäcken), antal brukare som erhållit personligt förskrivna hjälpmedel"/>
    <x v="0"/>
    <m/>
    <m/>
    <m/>
    <m/>
    <m/>
    <n v="1100"/>
    <n v="1402425"/>
    <n v="7.8435566964365295E-4"/>
    <n v="1.5467336327229094E-3"/>
    <n v="2169"/>
    <n v="-1069"/>
    <n v="-0.49285384970032275"/>
    <s v="Skåne"/>
    <n v="0"/>
  </r>
  <r>
    <x v="0"/>
    <x v="9"/>
    <x v="9"/>
    <x v="0"/>
    <s v=""/>
    <s v="120603"/>
    <s v="Gåstativ, antal brukare som erhållit personligt förskrivna hjälpmedel"/>
    <x v="1"/>
    <m/>
    <m/>
    <m/>
    <m/>
    <m/>
    <n v="1822"/>
    <n v="1402425"/>
    <n v="1.2991782091733961E-3"/>
    <n v="1.243336228773866E-3"/>
    <n v="1744"/>
    <n v="78"/>
    <n v="4.4724770642201817E-2"/>
    <s v="Skåne"/>
    <n v="0"/>
  </r>
  <r>
    <x v="0"/>
    <x v="9"/>
    <x v="9"/>
    <x v="0"/>
    <s v=""/>
    <s v="120606"/>
    <s v="Rollatorer, antal brukare som erhållit personligt förskrivna hjälpmedel"/>
    <x v="2"/>
    <m/>
    <m/>
    <m/>
    <m/>
    <m/>
    <n v="24272"/>
    <n v="1402425"/>
    <n v="1.7307164375991585E-2"/>
    <n v="1.9511975227732178E-2"/>
    <n v="27364"/>
    <n v="-3092"/>
    <n v="-0.11299517614383858"/>
    <s v="Skåne"/>
    <n v="0"/>
  </r>
  <r>
    <x v="0"/>
    <x v="9"/>
    <x v="9"/>
    <x v="0"/>
    <s v=""/>
    <s v="120609"/>
    <s v="Gåstolar, antal brukare som erhållit personligt förskrivna hjälpmedel"/>
    <x v="3"/>
    <m/>
    <m/>
    <m/>
    <m/>
    <m/>
    <n v="137"/>
    <n v="1402425"/>
    <n v="9.7687933401073137E-5"/>
    <n v="1.3916454882521926E-4"/>
    <n v="195"/>
    <n v="-58"/>
    <n v="-0.29743589743589749"/>
    <s v="Skåne"/>
    <n v="0"/>
  </r>
  <r>
    <x v="0"/>
    <x v="9"/>
    <x v="9"/>
    <x v="0"/>
    <s v=""/>
    <s v="120612"/>
    <s v="Gåbord, antal brukare som erhållit personligt förskrivna hjälpmedel"/>
    <x v="4"/>
    <m/>
    <m/>
    <m/>
    <m/>
    <m/>
    <n v="2315"/>
    <n v="1402425"/>
    <n v="1.650712159295506E-3"/>
    <n v="2.1670800508444329E-3"/>
    <n v="3039"/>
    <n v="-724"/>
    <n v="-0.23823626192826586"/>
    <s v="Skåne"/>
    <n v="0"/>
  </r>
  <r>
    <x v="0"/>
    <x v="9"/>
    <x v="9"/>
    <x v="0"/>
    <s v=""/>
    <s v="122203"/>
    <s v="Manuella tvåhjulsdrivna rullstolar, antal brukare som erhållit personligt förskrivna hjälpmedel"/>
    <x v="5"/>
    <m/>
    <m/>
    <m/>
    <m/>
    <m/>
    <n v="15949"/>
    <n v="1402425"/>
    <n v="1.13724441592242E-2"/>
    <n v="1.0448831164670215E-2"/>
    <n v="14654"/>
    <n v="1295"/>
    <n v="8.8371775624402904E-2"/>
    <s v="Skåne"/>
    <n v="0"/>
  </r>
  <r>
    <x v="0"/>
    <x v="9"/>
    <x v="9"/>
    <x v="0"/>
    <s v=""/>
    <s v="122218"/>
    <s v="Manuella vårdarmanövrerade rullstolar, antal brukare som erhållit personligt förskrivna hjälpmedel"/>
    <x v="6"/>
    <m/>
    <m/>
    <m/>
    <m/>
    <m/>
    <n v="2658"/>
    <n v="1402425"/>
    <n v="1.8952885181025723E-3"/>
    <n v="4.5959477430963002E-3"/>
    <n v="6445"/>
    <n v="-3787"/>
    <n v="-0.5875872769588828"/>
    <s v="Skåne"/>
    <n v="1"/>
  </r>
  <r>
    <x v="0"/>
    <x v="9"/>
    <x v="9"/>
    <x v="0"/>
    <s v=""/>
    <s v="122303"/>
    <s v="Eldrivna rullstolar med manuell direktstyrning, antal brukare som erhållit personligt förskrivna hjälpmedel"/>
    <x v="7"/>
    <m/>
    <m/>
    <m/>
    <m/>
    <m/>
    <n v="495"/>
    <n v="1402425"/>
    <n v="3.5296005133964384E-4"/>
    <n v="3.072077289227249E-4"/>
    <n v="431"/>
    <n v="64"/>
    <n v="0.14849187935034802"/>
    <s v="Skåne"/>
    <n v="0"/>
  </r>
  <r>
    <x v="0"/>
    <x v="9"/>
    <x v="9"/>
    <x v="0"/>
    <s v=""/>
    <s v="122306"/>
    <s v="Eldrivna rullstolar med elektronisk styrning, antal brukare som erhållit personligt förskrivna hjälpmedel"/>
    <x v="8"/>
    <m/>
    <m/>
    <m/>
    <m/>
    <m/>
    <n v="277"/>
    <n v="1402425"/>
    <n v="1.9751501862844714E-4"/>
    <n v="2.9987744139351743E-4"/>
    <n v="421"/>
    <n v="-144"/>
    <n v="-0.34204275534441808"/>
    <s v="Skåne"/>
    <n v="0"/>
  </r>
  <r>
    <x v="0"/>
    <x v="9"/>
    <x v="9"/>
    <x v="0"/>
    <s v=""/>
    <s v="123603"/>
    <s v="Mobila lyftar för överflyttning av en sittande person med hjälp av slingsäten, antal brukare som erhållit personligt förskrivna hjälpmedel"/>
    <x v="9"/>
    <m/>
    <m/>
    <m/>
    <m/>
    <m/>
    <n v="1422"/>
    <n v="1402425"/>
    <n v="1.0139579656666131E-3"/>
    <n v="1.0768685325761014E-3"/>
    <n v="1510"/>
    <n v="-88"/>
    <n v="-5.827814569536427E-2"/>
    <s v="Skåne"/>
    <n v="0"/>
  </r>
  <r>
    <x v="0"/>
    <x v="9"/>
    <x v="9"/>
    <x v="0"/>
    <s v=""/>
    <s v="123604"/>
    <s v="Mobila lyftar för överflyttning av en stående person, antal brukare som erhållit personligt förskrivna hjälpmedel"/>
    <x v="10"/>
    <m/>
    <m/>
    <m/>
    <m/>
    <m/>
    <n v="190"/>
    <n v="1402425"/>
    <n v="1.3547961566572186E-4"/>
    <n v="2.969509404354554E-4"/>
    <n v="416"/>
    <n v="-226"/>
    <n v="-0.54326923076923084"/>
    <s v="Skåne"/>
    <n v="0"/>
  </r>
  <r>
    <x v="0"/>
    <x v="9"/>
    <x v="9"/>
    <x v="0"/>
    <s v=""/>
    <s v="123612"/>
    <s v="Stationära lyftar monterade på väggar, golv eller i tak, antal brukare som erhållit personligt förskrivna hjälpmedel"/>
    <x v="11"/>
    <m/>
    <m/>
    <m/>
    <m/>
    <m/>
    <n v="267"/>
    <n v="1402425"/>
    <n v="1.9038451254077757E-4"/>
    <n v="1.9038451254077757E-4"/>
    <n v="267"/>
    <n v="0"/>
    <n v="0"/>
    <s v="Skåne"/>
    <n v="0"/>
  </r>
  <r>
    <x v="0"/>
    <x v="9"/>
    <x v="9"/>
    <x v="0"/>
    <s v=""/>
    <s v="181210"/>
    <s v="Sängar och lösa sängbottnar, elektiskt reglerbara, antal brukare som erhållit personligt förskrivna hjälpmedel"/>
    <x v="12"/>
    <m/>
    <m/>
    <m/>
    <m/>
    <m/>
    <n v="3574"/>
    <n v="1402425"/>
    <n v="2.5484428757331051E-3"/>
    <n v="1.9835740397698399E-3"/>
    <n v="2782"/>
    <n v="792"/>
    <n v="0.28468727534148086"/>
    <s v="Skåne"/>
    <n v="0"/>
  </r>
  <r>
    <x v="0"/>
    <x v="9"/>
    <x v="9"/>
    <x v="0"/>
    <s v=""/>
    <s v="181224"/>
    <s v="Separata ställbara rygg- och benstöd för sängar, antal brukare som erhållit personligt förskrivna hjälpmedel"/>
    <x v="13"/>
    <m/>
    <m/>
    <m/>
    <m/>
    <m/>
    <n v="1241"/>
    <n v="1402425"/>
    <n v="8.8489580547979388E-4"/>
    <n v="1.1815114311230961E-3"/>
    <n v="1657"/>
    <n v="-416"/>
    <n v="-0.25105612552806278"/>
    <s v="Skåne"/>
    <n v="0"/>
  </r>
  <r>
    <x v="0"/>
    <x v="9"/>
    <x v="9"/>
    <x v="0"/>
    <s v=""/>
    <s v="220906"/>
    <s v="Röstförstärkare för personligt bruk, antal brukare som erhållit personligt förskrivna hjälpmedel"/>
    <x v="14"/>
    <m/>
    <m/>
    <m/>
    <m/>
    <m/>
    <n v="37"/>
    <n v="1402425"/>
    <n v="2.6382872524377418E-5"/>
    <n v="5.2152598503220425E-5"/>
    <n v="73"/>
    <n v="-36"/>
    <n v="-0.49315068493150682"/>
    <s v="Skåne"/>
    <n v="0"/>
  </r>
  <r>
    <x v="0"/>
    <x v="9"/>
    <x v="9"/>
    <x v="0"/>
    <s v=""/>
    <s v="222109"/>
    <s v="Samtalsapparater, antal brukare som erhållit personligt förskrivna hjälpmedel"/>
    <x v="15"/>
    <m/>
    <m/>
    <m/>
    <m/>
    <m/>
    <n v="194"/>
    <n v="1402425"/>
    <n v="1.383318181007897E-4"/>
    <n v="2.5631475451854877E-4"/>
    <n v="359"/>
    <n v="-165"/>
    <n v="-0.45961002785515326"/>
    <s v="Skåne"/>
    <n v="0"/>
  </r>
  <r>
    <x v="0"/>
    <x v="9"/>
    <x v="9"/>
    <x v="0"/>
    <s v=""/>
    <s v="222112"/>
    <s v="Programvara för närkommunikation, antal brukare som erhållit personligt förskrivna hjälpmedel"/>
    <x v="16"/>
    <m/>
    <m/>
    <m/>
    <m/>
    <m/>
    <n v="121"/>
    <n v="1402425"/>
    <n v="8.6279123660801832E-5"/>
    <n v="6.0939107493000965E-5"/>
    <n v="85"/>
    <n v="36"/>
    <n v="0.42352941176470593"/>
    <s v="Skåne"/>
    <n v="0"/>
  </r>
  <r>
    <x v="0"/>
    <x v="9"/>
    <x v="9"/>
    <x v="0"/>
    <s v=""/>
    <s v="222712"/>
    <s v="Ur och klockor, antal brukare som erhållit personligt förskrivna hjälpmedel"/>
    <x v="17"/>
    <m/>
    <m/>
    <m/>
    <m/>
    <m/>
    <n v="2587"/>
    <n v="1402425"/>
    <n v="1.8446619248801183E-3"/>
    <n v="1.4156552596311747E-3"/>
    <n v="1985"/>
    <n v="602"/>
    <n v="0.30327455919395474"/>
    <s v="Skåne"/>
    <n v="0"/>
  </r>
  <r>
    <x v="0"/>
    <x v="9"/>
    <x v="9"/>
    <x v="0"/>
    <s v=""/>
    <s v="222715"/>
    <s v="Kalendrar och tidtabeller, antal brukare som erhållit personligt förskrivna hjälpmedel"/>
    <x v="18"/>
    <m/>
    <m/>
    <m/>
    <m/>
    <m/>
    <n v="2055"/>
    <n v="1402425"/>
    <n v="1.465319001016097E-3"/>
    <n v="1.4760095481574599E-3"/>
    <n v="2070"/>
    <n v="-15"/>
    <n v="-7.2463768115942351E-3"/>
    <s v="Skåne"/>
    <n v="0"/>
  </r>
  <r>
    <x v="0"/>
    <x v="9"/>
    <x v="9"/>
    <x v="1"/>
    <s v="1"/>
    <s v="22061"/>
    <s v="I- och Bakom- örat hörapparater"/>
    <x v="19"/>
    <n v="127"/>
    <n v="731"/>
    <n v="926"/>
    <n v="1511"/>
    <n v="882"/>
    <n v="4177"/>
    <n v="700312"/>
    <n v="5.9644844012383055E-3"/>
    <n v="9.4731992093085304E-3"/>
    <n v="6634"/>
    <n v="-2457"/>
    <n v="-0.37036478745854684"/>
    <s v="Skåne"/>
    <n v="0"/>
  </r>
  <r>
    <x v="0"/>
    <x v="9"/>
    <x v="9"/>
    <x v="1"/>
    <s v="2"/>
    <s v="22061"/>
    <s v="I- och Bakom- örat hörapparater"/>
    <x v="19"/>
    <n v="125"/>
    <n v="807"/>
    <n v="776"/>
    <n v="1319"/>
    <n v="1339"/>
    <n v="4366"/>
    <n v="702113"/>
    <n v="6.2183722563177151E-3"/>
    <n v="7.869654917658243E-3"/>
    <n v="5525"/>
    <n v="-1159"/>
    <n v="-0.20977375565610856"/>
    <s v="Skåne"/>
    <n v="0"/>
  </r>
  <r>
    <x v="0"/>
    <x v="9"/>
    <x v="9"/>
    <x v="2"/>
    <s v="1"/>
    <s v="061206"/>
    <s v="Ankelortoser"/>
    <x v="20"/>
    <n v="308"/>
    <n v="430"/>
    <n v="153"/>
    <n v="146"/>
    <n v="39"/>
    <n v="1076"/>
    <n v="700312"/>
    <n v="1.5364580358468796E-3"/>
    <n v="1.5709435249726053E-3"/>
    <n v="1100"/>
    <n v="-24"/>
    <n v="-2.1818181818181848E-2"/>
    <s v="Skåne"/>
    <n v="0"/>
  </r>
  <r>
    <x v="0"/>
    <x v="9"/>
    <x v="9"/>
    <x v="2"/>
    <s v="1"/>
    <s v="061209"/>
    <s v="Knäortoser"/>
    <x v="21"/>
    <n v="102"/>
    <n v="301"/>
    <n v="61"/>
    <n v="42"/>
    <n v="13"/>
    <n v="519"/>
    <n v="700312"/>
    <n v="7.4109825334993547E-4"/>
    <n v="8.3557730724650439E-4"/>
    <n v="585"/>
    <n v="-66"/>
    <n v="-0.11282051282051286"/>
    <s v="Skåne"/>
    <n v="0"/>
  </r>
  <r>
    <x v="0"/>
    <x v="9"/>
    <x v="9"/>
    <x v="2"/>
    <s v="1"/>
    <s v="061212"/>
    <s v="Helbensortoser"/>
    <x v="22"/>
    <n v="40"/>
    <n v="10"/>
    <n v="5"/>
    <n v="5"/>
    <n v="1"/>
    <n v="61"/>
    <n v="700312"/>
    <n v="8.7104033630724587E-5"/>
    <n v="3.6898567148582843E-5"/>
    <n v="26"/>
    <n v="35"/>
    <n v="1.3461538461538463"/>
    <s v="Skåne"/>
    <n v="0"/>
  </r>
  <r>
    <x v="0"/>
    <x v="9"/>
    <x v="9"/>
    <x v="2"/>
    <s v="1"/>
    <s v="062409"/>
    <s v="Transtibiella proteser, antal brukare som erhållit personligt förskrivna hjälpmedel"/>
    <x v="23"/>
    <n v="3"/>
    <n v="21"/>
    <n v="14"/>
    <n v="16"/>
    <n v="5"/>
    <n v="59"/>
    <n v="700312"/>
    <n v="8.4248163675618872E-5"/>
    <n v="1.8423873122013726E-4"/>
    <n v="129"/>
    <n v="-70"/>
    <n v="-0.54263565891472876"/>
    <s v="Skåne"/>
    <n v="0"/>
  </r>
  <r>
    <x v="0"/>
    <x v="9"/>
    <x v="9"/>
    <x v="2"/>
    <s v="2"/>
    <s v="061206"/>
    <s v="Ankelortoser"/>
    <x v="20"/>
    <n v="199"/>
    <n v="377"/>
    <n v="140"/>
    <n v="120"/>
    <n v="44"/>
    <n v="880"/>
    <n v="702113"/>
    <n v="1.2533595019605106E-3"/>
    <n v="1.4173259997212579E-3"/>
    <n v="995"/>
    <n v="-115"/>
    <n v="-0.11557788944723613"/>
    <s v="Skåne"/>
    <n v="0"/>
  </r>
  <r>
    <x v="0"/>
    <x v="9"/>
    <x v="9"/>
    <x v="2"/>
    <s v="2"/>
    <s v="061209"/>
    <s v="Knäortoser"/>
    <x v="21"/>
    <n v="113"/>
    <n v="382"/>
    <n v="83"/>
    <n v="81"/>
    <n v="50"/>
    <n v="709"/>
    <n v="702113"/>
    <n v="1.0098089623750022E-3"/>
    <n v="1.1083116266507214E-3"/>
    <n v="778"/>
    <n v="-69"/>
    <n v="-8.8688946015424208E-2"/>
    <s v="Skåne"/>
    <n v="0"/>
  </r>
  <r>
    <x v="0"/>
    <x v="9"/>
    <x v="9"/>
    <x v="2"/>
    <s v="2"/>
    <s v="061212"/>
    <s v="Helbensortoser"/>
    <x v="22"/>
    <n v="13"/>
    <n v="6"/>
    <n v="0"/>
    <n v="4"/>
    <n v="4"/>
    <n v="27"/>
    <n v="702113"/>
    <n v="3.8455348355606578E-5"/>
    <n v="2.8979089907315027E-5"/>
    <n v="20"/>
    <n v="7"/>
    <n v="0.35000000000000009"/>
    <s v="Skåne"/>
    <n v="0"/>
  </r>
  <r>
    <x v="0"/>
    <x v="9"/>
    <x v="9"/>
    <x v="2"/>
    <s v="2"/>
    <s v="062409"/>
    <s v="Transtibiella proteser, antal brukare som erhållit personligt förskrivna hjälpmedel"/>
    <x v="23"/>
    <n v="3"/>
    <n v="9"/>
    <n v="4"/>
    <n v="3"/>
    <n v="9"/>
    <n v="28"/>
    <n v="702113"/>
    <n v="3.9879620516925341E-5"/>
    <n v="8.1847726632153513E-5"/>
    <n v="57"/>
    <n v="-29"/>
    <n v="-0.50877192982456143"/>
    <s v="Skåne"/>
    <n v="0"/>
  </r>
  <r>
    <x v="0"/>
    <x v="9"/>
    <x v="9"/>
    <x v="3"/>
    <s v=""/>
    <s v="220318"/>
    <s v="Förstorande videosystem, antal brukare som erhållit personligt förskrivna hjälpmedel"/>
    <x v="24"/>
    <m/>
    <m/>
    <m/>
    <m/>
    <m/>
    <n v="619"/>
    <n v="1402425"/>
    <n v="4.4137832682674652E-4"/>
    <n v="2.900988291741636E-4"/>
    <n v="407"/>
    <n v="212"/>
    <n v="0.52088452088452097"/>
    <s v="Skåne"/>
    <n v="0"/>
  </r>
  <r>
    <x v="0"/>
    <x v="9"/>
    <x v="9"/>
    <x v="3"/>
    <s v=""/>
    <s v="221803"/>
    <s v="Utrustning för att spela in och återge ljud, antal brukare som erhållit personligt förskrivna hjälpmedel"/>
    <x v="25"/>
    <m/>
    <m/>
    <m/>
    <m/>
    <m/>
    <n v="278"/>
    <n v="1402425"/>
    <n v="1.9822806923721411E-4"/>
    <n v="1.9822806923721411E-4"/>
    <n v="278"/>
    <n v="0"/>
    <n v="0"/>
    <s v="Skåne"/>
    <n v="0"/>
  </r>
  <r>
    <x v="0"/>
    <x v="9"/>
    <x v="9"/>
    <x v="3"/>
    <s v=""/>
    <s v="223021"/>
    <s v="Läsmaskiner, antal brukare som erhållit personligt förskrivna hjälpmedel"/>
    <x v="26"/>
    <m/>
    <m/>
    <m/>
    <m/>
    <m/>
    <n v="17"/>
    <n v="1402425"/>
    <n v="1.2121860349038273E-5"/>
    <n v="1.7720352584386851E-5"/>
    <n v="25"/>
    <n v="-8"/>
    <n v="-0.31999999999999995"/>
    <s v="Skåne"/>
    <n v="0"/>
  </r>
  <r>
    <x v="0"/>
    <x v="10"/>
    <x v="10"/>
    <x v="0"/>
    <s v=""/>
    <s v="042718"/>
    <s v="Hjälpmedel för stimulering av sinnen och känslighet (tyngdtäcken), antal brukare som erhållit personligt förskrivna hjälpmedel"/>
    <x v="0"/>
    <m/>
    <m/>
    <m/>
    <m/>
    <m/>
    <n v="791"/>
    <n v="340243"/>
    <n v="2.3248090335436732E-3"/>
    <n v="1.5467336327229094E-3"/>
    <n v="526"/>
    <n v="265"/>
    <n v="0.50380228136882121"/>
    <s v="Halland"/>
    <n v="0"/>
  </r>
  <r>
    <x v="0"/>
    <x v="10"/>
    <x v="10"/>
    <x v="0"/>
    <s v=""/>
    <s v="120603"/>
    <s v="Gåstativ, antal brukare som erhållit personligt förskrivna hjälpmedel"/>
    <x v="1"/>
    <m/>
    <m/>
    <m/>
    <m/>
    <m/>
    <n v="493"/>
    <n v="340243"/>
    <n v="1.44896441660813E-3"/>
    <n v="1.243336228773866E-3"/>
    <n v="423"/>
    <n v="70"/>
    <n v="0.16548463356973997"/>
    <s v="Halland"/>
    <n v="0"/>
  </r>
  <r>
    <x v="0"/>
    <x v="10"/>
    <x v="10"/>
    <x v="0"/>
    <s v=""/>
    <s v="120606"/>
    <s v="Rollatorer, antal brukare som erhållit personligt förskrivna hjälpmedel"/>
    <x v="2"/>
    <m/>
    <m/>
    <m/>
    <m/>
    <m/>
    <n v="7280"/>
    <n v="340243"/>
    <n v="2.1396472521109912E-2"/>
    <n v="1.9511975227732178E-2"/>
    <n v="6639"/>
    <n v="641"/>
    <n v="9.6550685344178433E-2"/>
    <s v="Halland"/>
    <n v="0"/>
  </r>
  <r>
    <x v="0"/>
    <x v="10"/>
    <x v="10"/>
    <x v="0"/>
    <s v=""/>
    <s v="120609"/>
    <s v="Gåstolar, antal brukare som erhållit personligt förskrivna hjälpmedel"/>
    <x v="3"/>
    <m/>
    <m/>
    <m/>
    <m/>
    <m/>
    <n v="30"/>
    <n v="340243"/>
    <n v="8.8172276872705679E-5"/>
    <n v="1.3916454882521926E-4"/>
    <n v="47"/>
    <n v="-17"/>
    <n v="-0.36170212765957444"/>
    <s v="Halland"/>
    <n v="0"/>
  </r>
  <r>
    <x v="0"/>
    <x v="10"/>
    <x v="10"/>
    <x v="0"/>
    <s v=""/>
    <s v="120612"/>
    <s v="Gåbord, antal brukare som erhållit personligt förskrivna hjälpmedel"/>
    <x v="4"/>
    <m/>
    <m/>
    <m/>
    <m/>
    <m/>
    <n v="850"/>
    <n v="340243"/>
    <n v="2.4982145113933278E-3"/>
    <n v="2.1670800508444329E-3"/>
    <n v="737"/>
    <n v="113"/>
    <n v="0.15332428765264594"/>
    <s v="Halland"/>
    <n v="0"/>
  </r>
  <r>
    <x v="0"/>
    <x v="10"/>
    <x v="10"/>
    <x v="0"/>
    <s v=""/>
    <s v="122203"/>
    <s v="Manuella tvåhjulsdrivna rullstolar, antal brukare som erhållit personligt förskrivna hjälpmedel"/>
    <x v="5"/>
    <m/>
    <m/>
    <m/>
    <m/>
    <m/>
    <n v="3816"/>
    <n v="340243"/>
    <n v="1.1215513618208163E-2"/>
    <n v="1.0448831164670215E-2"/>
    <n v="3555"/>
    <n v="261"/>
    <n v="7.3417721518987289E-2"/>
    <s v="Halland"/>
    <n v="0"/>
  </r>
  <r>
    <x v="0"/>
    <x v="10"/>
    <x v="10"/>
    <x v="0"/>
    <s v=""/>
    <s v="122218"/>
    <s v="Manuella vårdarmanövrerade rullstolar, antal brukare som erhållit personligt förskrivna hjälpmedel"/>
    <x v="6"/>
    <m/>
    <m/>
    <m/>
    <m/>
    <m/>
    <n v="1080"/>
    <n v="340243"/>
    <n v="3.1742019674174046E-3"/>
    <n v="4.5959477430963002E-3"/>
    <n v="1564"/>
    <n v="-484"/>
    <n v="-0.30946291560102301"/>
    <s v="Halland"/>
    <n v="0"/>
  </r>
  <r>
    <x v="0"/>
    <x v="10"/>
    <x v="10"/>
    <x v="0"/>
    <s v=""/>
    <s v="122303"/>
    <s v="Eldrivna rullstolar med manuell direktstyrning, antal brukare som erhållit personligt förskrivna hjälpmedel"/>
    <x v="7"/>
    <m/>
    <m/>
    <m/>
    <m/>
    <m/>
    <n v="219"/>
    <n v="340243"/>
    <n v="6.4365762117075151E-4"/>
    <n v="3.072077289227249E-4"/>
    <n v="105"/>
    <n v="114"/>
    <n v="1.0857142857142859"/>
    <s v="Halland"/>
    <n v="0"/>
  </r>
  <r>
    <x v="0"/>
    <x v="10"/>
    <x v="10"/>
    <x v="0"/>
    <s v=""/>
    <s v="122306"/>
    <s v="Eldrivna rullstolar med elektronisk styrning, antal brukare som erhållit personligt förskrivna hjälpmedel"/>
    <x v="8"/>
    <m/>
    <m/>
    <m/>
    <m/>
    <m/>
    <n v="232"/>
    <n v="340243"/>
    <n v="6.8186560781559064E-4"/>
    <n v="2.9987744139351743E-4"/>
    <n v="102"/>
    <n v="130"/>
    <n v="1.2745098039215685"/>
    <s v="Halland"/>
    <n v="0"/>
  </r>
  <r>
    <x v="0"/>
    <x v="10"/>
    <x v="10"/>
    <x v="0"/>
    <s v=""/>
    <s v="123603"/>
    <s v="Mobila lyftar för överflyttning av en sittande person med hjälp av slingsäten, antal brukare som erhållit personligt förskrivna hjälpmedel"/>
    <x v="9"/>
    <m/>
    <m/>
    <m/>
    <m/>
    <m/>
    <n v="418"/>
    <n v="340243"/>
    <n v="1.2285337244263659E-3"/>
    <n v="1.0768685325761014E-3"/>
    <n v="366"/>
    <n v="52"/>
    <n v="0.14207650273224037"/>
    <s v="Halland"/>
    <n v="0"/>
  </r>
  <r>
    <x v="0"/>
    <x v="10"/>
    <x v="10"/>
    <x v="0"/>
    <s v=""/>
    <s v="123604"/>
    <s v="Mobila lyftar för överflyttning av en stående person, antal brukare som erhållit personligt förskrivna hjälpmedel"/>
    <x v="10"/>
    <m/>
    <m/>
    <m/>
    <m/>
    <m/>
    <n v="240"/>
    <n v="340243"/>
    <n v="7.0537821498164544E-4"/>
    <n v="2.969509404354554E-4"/>
    <n v="101"/>
    <n v="139"/>
    <n v="1.3762376237623761"/>
    <s v="Halland"/>
    <n v="0"/>
  </r>
  <r>
    <x v="0"/>
    <x v="10"/>
    <x v="10"/>
    <x v="0"/>
    <s v=""/>
    <s v="123612"/>
    <s v="Stationära lyftar monterade på väggar, golv eller i tak, antal brukare som erhållit personligt förskrivna hjälpmedel"/>
    <x v="11"/>
    <m/>
    <m/>
    <m/>
    <m/>
    <m/>
    <n v="33"/>
    <n v="340243"/>
    <n v="9.6989504559976254E-5"/>
    <n v="1.9038451254077757E-4"/>
    <n v="65"/>
    <n v="-32"/>
    <n v="-0.49230769230769234"/>
    <s v="Halland"/>
    <n v="0"/>
  </r>
  <r>
    <x v="0"/>
    <x v="10"/>
    <x v="10"/>
    <x v="0"/>
    <s v=""/>
    <s v="181210"/>
    <s v="Sängar och lösa sängbottnar, elektiskt reglerbara, antal brukare som erhållit personligt förskrivna hjälpmedel"/>
    <x v="12"/>
    <m/>
    <m/>
    <m/>
    <m/>
    <m/>
    <n v="682"/>
    <n v="340243"/>
    <n v="2.0044497609061759E-3"/>
    <n v="1.9835740397698399E-3"/>
    <n v="675"/>
    <n v="7"/>
    <n v="1.0370370370370363E-2"/>
    <s v="Halland"/>
    <n v="0"/>
  </r>
  <r>
    <x v="0"/>
    <x v="10"/>
    <x v="10"/>
    <x v="0"/>
    <s v=""/>
    <s v="181224"/>
    <s v="Separata ställbara rygg- och benstöd för sängar, antal brukare som erhållit personligt förskrivna hjälpmedel"/>
    <x v="13"/>
    <m/>
    <m/>
    <m/>
    <m/>
    <m/>
    <n v="301"/>
    <n v="340243"/>
    <n v="8.8466184462281366E-4"/>
    <n v="1.1815114311230961E-3"/>
    <n v="402"/>
    <n v="-101"/>
    <n v="-0.25124378109452739"/>
    <s v="Halland"/>
    <n v="0"/>
  </r>
  <r>
    <x v="0"/>
    <x v="10"/>
    <x v="10"/>
    <x v="0"/>
    <s v=""/>
    <s v="220906"/>
    <s v="Röstförstärkare för personligt bruk, antal brukare som erhållit personligt förskrivna hjälpmedel"/>
    <x v="14"/>
    <m/>
    <m/>
    <m/>
    <m/>
    <m/>
    <n v="30"/>
    <n v="340243"/>
    <n v="8.8172276872705679E-5"/>
    <n v="5.2152598503220425E-5"/>
    <n v="18"/>
    <n v="12"/>
    <n v="0.66666666666666674"/>
    <s v="Halland"/>
    <n v="0"/>
  </r>
  <r>
    <x v="0"/>
    <x v="10"/>
    <x v="10"/>
    <x v="0"/>
    <s v=""/>
    <s v="222109"/>
    <s v="Samtalsapparater, antal brukare som erhållit personligt förskrivna hjälpmedel"/>
    <x v="15"/>
    <m/>
    <m/>
    <m/>
    <m/>
    <m/>
    <n v="96"/>
    <n v="340243"/>
    <n v="2.8215128599265817E-4"/>
    <n v="2.5631475451854877E-4"/>
    <n v="87"/>
    <n v="9"/>
    <n v="0.10344827586206895"/>
    <s v="Halland"/>
    <n v="0"/>
  </r>
  <r>
    <x v="0"/>
    <x v="10"/>
    <x v="10"/>
    <x v="0"/>
    <s v=""/>
    <s v="222112"/>
    <s v="Programvara för närkommunikation, antal brukare som erhållit personligt förskrivna hjälpmedel"/>
    <x v="16"/>
    <m/>
    <m/>
    <m/>
    <m/>
    <m/>
    <n v="33"/>
    <n v="340243"/>
    <n v="9.6989504559976254E-5"/>
    <n v="6.0939107493000965E-5"/>
    <n v="21"/>
    <n v="12"/>
    <n v="0.5714285714285714"/>
    <s v="Halland"/>
    <n v="0"/>
  </r>
  <r>
    <x v="0"/>
    <x v="10"/>
    <x v="10"/>
    <x v="0"/>
    <s v=""/>
    <s v="222712"/>
    <s v="Ur och klockor, antal brukare som erhållit personligt förskrivna hjälpmedel"/>
    <x v="17"/>
    <m/>
    <m/>
    <m/>
    <m/>
    <m/>
    <n v="576"/>
    <n v="340243"/>
    <n v="1.692907715955949E-3"/>
    <n v="1.4156552596311747E-3"/>
    <n v="482"/>
    <n v="94"/>
    <n v="0.19502074688796678"/>
    <s v="Halland"/>
    <n v="0"/>
  </r>
  <r>
    <x v="0"/>
    <x v="10"/>
    <x v="10"/>
    <x v="0"/>
    <s v=""/>
    <s v="222715"/>
    <s v="Kalendrar och tidtabeller, antal brukare som erhållit personligt förskrivna hjälpmedel"/>
    <x v="18"/>
    <m/>
    <m/>
    <m/>
    <m/>
    <m/>
    <n v="692"/>
    <n v="340243"/>
    <n v="2.0338405198637444E-3"/>
    <n v="1.4760095481574599E-3"/>
    <n v="502"/>
    <n v="190"/>
    <n v="0.37848605577689254"/>
    <s v="Halland"/>
    <n v="0"/>
  </r>
  <r>
    <x v="0"/>
    <x v="10"/>
    <x v="10"/>
    <x v="1"/>
    <s v="1"/>
    <s v="22061"/>
    <s v="I- och Bakom- örat hörapparater"/>
    <x v="19"/>
    <m/>
    <m/>
    <m/>
    <m/>
    <m/>
    <m/>
    <n v="170749"/>
    <m/>
    <n v="9.4731992093085304E-3"/>
    <n v="1618"/>
    <n v="-1618"/>
    <m/>
    <s v="Halland"/>
    <n v="0"/>
  </r>
  <r>
    <x v="0"/>
    <x v="10"/>
    <x v="10"/>
    <x v="1"/>
    <s v="2"/>
    <s v="22061"/>
    <s v="I- och Bakom- örat hörapparater"/>
    <x v="19"/>
    <m/>
    <m/>
    <m/>
    <m/>
    <m/>
    <m/>
    <n v="169494"/>
    <m/>
    <n v="7.869654917658243E-3"/>
    <n v="1334"/>
    <n v="-1334"/>
    <m/>
    <s v="Halland"/>
    <n v="0"/>
  </r>
  <r>
    <x v="0"/>
    <x v="10"/>
    <x v="10"/>
    <x v="2"/>
    <s v="1"/>
    <s v="061206"/>
    <s v="Ankelortoser"/>
    <x v="20"/>
    <n v="93"/>
    <n v="210"/>
    <n v="84"/>
    <n v="67"/>
    <n v="15"/>
    <n v="469"/>
    <n v="170749"/>
    <n v="2.7467217963209156E-3"/>
    <n v="1.5709435249726053E-3"/>
    <n v="268"/>
    <n v="201"/>
    <n v="0.75"/>
    <s v="Halland"/>
    <n v="0"/>
  </r>
  <r>
    <x v="0"/>
    <x v="10"/>
    <x v="10"/>
    <x v="2"/>
    <s v="1"/>
    <s v="061209"/>
    <s v="Knäortoser"/>
    <x v="21"/>
    <n v="39"/>
    <n v="225"/>
    <n v="32"/>
    <n v="18"/>
    <n v="9"/>
    <n v="323"/>
    <n v="170749"/>
    <n v="1.8916655441613129E-3"/>
    <n v="8.3557730724650439E-4"/>
    <n v="143"/>
    <n v="180"/>
    <n v="1.2587412587412588"/>
    <s v="Halland"/>
    <n v="0"/>
  </r>
  <r>
    <x v="0"/>
    <x v="10"/>
    <x v="10"/>
    <x v="2"/>
    <s v="1"/>
    <s v="061212"/>
    <s v="Helbensortoser"/>
    <x v="22"/>
    <n v="0"/>
    <n v="1"/>
    <n v="0"/>
    <n v="2"/>
    <n v="0"/>
    <n v="3"/>
    <n v="170749"/>
    <n v="1.7569649016978138E-5"/>
    <n v="3.6898567148582843E-5"/>
    <n v="6"/>
    <n v="-3"/>
    <n v="-0.5"/>
    <s v="Halland"/>
    <n v="0"/>
  </r>
  <r>
    <x v="0"/>
    <x v="10"/>
    <x v="10"/>
    <x v="2"/>
    <s v="1"/>
    <s v="062409"/>
    <s v="Transtibiella proteser, antal brukare som erhållit personligt förskrivna hjälpmedel"/>
    <x v="23"/>
    <n v="1"/>
    <n v="26"/>
    <n v="23"/>
    <n v="37"/>
    <n v="9"/>
    <n v="96"/>
    <n v="170749"/>
    <n v="5.6222876854330041E-4"/>
    <n v="1.8423873122013726E-4"/>
    <n v="31"/>
    <n v="65"/>
    <n v="2.096774193548387"/>
    <s v="Halland"/>
    <n v="0"/>
  </r>
  <r>
    <x v="0"/>
    <x v="10"/>
    <x v="10"/>
    <x v="2"/>
    <s v="2"/>
    <s v="061206"/>
    <s v="Ankelortoser"/>
    <x v="20"/>
    <n v="65"/>
    <n v="237"/>
    <n v="76"/>
    <n v="48"/>
    <n v="22"/>
    <n v="448"/>
    <n v="169494"/>
    <n v="2.6431614098434164E-3"/>
    <n v="1.4173259997212579E-3"/>
    <n v="240"/>
    <n v="208"/>
    <n v="0.8666666666666667"/>
    <s v="Halland"/>
    <n v="0"/>
  </r>
  <r>
    <x v="0"/>
    <x v="10"/>
    <x v="10"/>
    <x v="2"/>
    <s v="2"/>
    <s v="061209"/>
    <s v="Knäortoser"/>
    <x v="21"/>
    <n v="33"/>
    <n v="240"/>
    <n v="35"/>
    <n v="39"/>
    <n v="24"/>
    <n v="371"/>
    <n v="169494"/>
    <n v="2.1888680425265791E-3"/>
    <n v="1.1083116266507214E-3"/>
    <n v="188"/>
    <n v="183"/>
    <n v="0.97340425531914887"/>
    <s v="Halland"/>
    <n v="0"/>
  </r>
  <r>
    <x v="0"/>
    <x v="10"/>
    <x v="10"/>
    <x v="2"/>
    <s v="2"/>
    <s v="061212"/>
    <s v="Helbensortoser"/>
    <x v="22"/>
    <n v="2"/>
    <n v="2"/>
    <n v="0"/>
    <n v="1"/>
    <n v="0"/>
    <n v="5"/>
    <n v="169494"/>
    <n v="2.9499569306288127E-5"/>
    <n v="2.8979089907315027E-5"/>
    <n v="5"/>
    <n v="0"/>
    <n v="0"/>
    <s v="Halland"/>
    <n v="0"/>
  </r>
  <r>
    <x v="0"/>
    <x v="10"/>
    <x v="10"/>
    <x v="2"/>
    <s v="2"/>
    <s v="062409"/>
    <s v="Transtibiella proteser, antal brukare som erhållit personligt förskrivna hjälpmedel"/>
    <x v="23"/>
    <n v="0"/>
    <n v="14"/>
    <n v="7"/>
    <n v="12"/>
    <n v="12"/>
    <n v="45"/>
    <n v="169494"/>
    <n v="2.6549612375659313E-4"/>
    <n v="8.1847726632153513E-5"/>
    <n v="14"/>
    <n v="31"/>
    <n v="2.2142857142857144"/>
    <s v="Halland"/>
    <n v="0"/>
  </r>
  <r>
    <x v="0"/>
    <x v="10"/>
    <x v="10"/>
    <x v="3"/>
    <s v=""/>
    <s v="220318"/>
    <s v="Förstorande videosystem, antal brukare som erhållit personligt förskrivna hjälpmedel"/>
    <x v="24"/>
    <m/>
    <m/>
    <m/>
    <m/>
    <m/>
    <n v="136"/>
    <n v="340243"/>
    <n v="3.9971432182293241E-4"/>
    <n v="2.900988291741636E-4"/>
    <n v="99"/>
    <n v="37"/>
    <n v="0.3737373737373737"/>
    <s v="Halland"/>
    <n v="0"/>
  </r>
  <r>
    <x v="0"/>
    <x v="10"/>
    <x v="10"/>
    <x v="3"/>
    <s v=""/>
    <s v="221803"/>
    <s v="Utrustning för att spela in och återge ljud, antal brukare som erhållit personligt förskrivna hjälpmedel"/>
    <x v="25"/>
    <m/>
    <m/>
    <m/>
    <m/>
    <m/>
    <n v="88"/>
    <n v="340243"/>
    <n v="2.5863867882660333E-4"/>
    <n v="1.9822806923721411E-4"/>
    <n v="67"/>
    <n v="21"/>
    <n v="0.31343283582089554"/>
    <s v="Halland"/>
    <n v="0"/>
  </r>
  <r>
    <x v="0"/>
    <x v="10"/>
    <x v="10"/>
    <x v="3"/>
    <s v=""/>
    <s v="223021"/>
    <s v="Läsmaskiner, antal brukare som erhållit personligt förskrivna hjälpmedel"/>
    <x v="26"/>
    <m/>
    <m/>
    <m/>
    <m/>
    <m/>
    <n v="3"/>
    <n v="340243"/>
    <n v="8.8172276872705679E-6"/>
    <n v="1.7720352584386851E-5"/>
    <n v="6"/>
    <n v="-3"/>
    <n v="-0.5"/>
    <s v="Halland"/>
    <n v="0"/>
  </r>
  <r>
    <x v="0"/>
    <x v="11"/>
    <x v="11"/>
    <x v="0"/>
    <s v=""/>
    <s v="042718"/>
    <s v="Hjälpmedel för stimulering av sinnen och känslighet (tyngdtäcken), antal brukare som erhållit personligt förskrivna hjälpmedel"/>
    <x v="0"/>
    <m/>
    <m/>
    <m/>
    <m/>
    <m/>
    <n v="556"/>
    <n v="1744859"/>
    <n v="3.1865038951571446E-4"/>
    <n v="1.5467336327229094E-3"/>
    <n v="2699"/>
    <n v="-2143"/>
    <n v="-0.79399777695442753"/>
    <s v="Västra Götaland"/>
    <n v="1"/>
  </r>
  <r>
    <x v="0"/>
    <x v="11"/>
    <x v="11"/>
    <x v="0"/>
    <s v=""/>
    <s v="120603"/>
    <s v="Gåstativ, antal brukare som erhållit personligt förskrivna hjälpmedel"/>
    <x v="1"/>
    <m/>
    <m/>
    <m/>
    <m/>
    <m/>
    <n v="4506"/>
    <n v="1744859"/>
    <n v="2.5824436243845491E-3"/>
    <n v="1.243336228773866E-3"/>
    <n v="2169"/>
    <n v="2337"/>
    <n v="1.0774550484094054"/>
    <s v="Västra Götaland"/>
    <n v="1"/>
  </r>
  <r>
    <x v="0"/>
    <x v="11"/>
    <x v="11"/>
    <x v="0"/>
    <s v=""/>
    <s v="120606"/>
    <s v="Rollatorer, antal brukare som erhållit personligt förskrivna hjälpmedel"/>
    <x v="2"/>
    <m/>
    <m/>
    <m/>
    <m/>
    <m/>
    <n v="3177"/>
    <n v="1744859"/>
    <n v="1.8207774954881741E-3"/>
    <n v="1.9511975227732178E-2"/>
    <n v="34046"/>
    <n v="-30869"/>
    <n v="-0.90668507313634494"/>
    <s v="Västra Götaland"/>
    <n v="1"/>
  </r>
  <r>
    <x v="0"/>
    <x v="11"/>
    <x v="11"/>
    <x v="0"/>
    <s v=""/>
    <s v="120609"/>
    <s v="Gåstolar, antal brukare som erhållit personligt förskrivna hjälpmedel"/>
    <x v="3"/>
    <m/>
    <m/>
    <m/>
    <m/>
    <m/>
    <n v="258"/>
    <n v="1744859"/>
    <n v="1.4786295053067326E-4"/>
    <n v="1.3916454882521926E-4"/>
    <n v="243"/>
    <n v="15"/>
    <n v="6.1728395061728447E-2"/>
    <s v="Västra Götaland"/>
    <n v="0"/>
  </r>
  <r>
    <x v="0"/>
    <x v="11"/>
    <x v="11"/>
    <x v="0"/>
    <s v=""/>
    <s v="120612"/>
    <s v="Gåbord, antal brukare som erhållit personligt förskrivna hjälpmedel"/>
    <x v="4"/>
    <m/>
    <m/>
    <m/>
    <m/>
    <m/>
    <n v="3901"/>
    <n v="1744859"/>
    <n v="2.2357107365122341E-3"/>
    <n v="2.1670800508444329E-3"/>
    <n v="3781"/>
    <n v="120"/>
    <n v="3.1737635546151832E-2"/>
    <s v="Västra Götaland"/>
    <n v="0"/>
  </r>
  <r>
    <x v="0"/>
    <x v="11"/>
    <x v="11"/>
    <x v="0"/>
    <s v=""/>
    <s v="122203"/>
    <s v="Manuella tvåhjulsdrivna rullstolar, antal brukare som erhållit personligt förskrivna hjälpmedel"/>
    <x v="5"/>
    <m/>
    <m/>
    <m/>
    <m/>
    <m/>
    <n v="1388"/>
    <n v="1744859"/>
    <n v="7.9547974936656769E-4"/>
    <n v="1.0448831164670215E-2"/>
    <n v="18232"/>
    <n v="-16844"/>
    <n v="-0.92387011847301448"/>
    <s v="Västra Götaland"/>
    <n v="1"/>
  </r>
  <r>
    <x v="0"/>
    <x v="11"/>
    <x v="11"/>
    <x v="0"/>
    <s v=""/>
    <s v="122218"/>
    <s v="Manuella vårdarmanövrerade rullstolar, antal brukare som erhållit personligt förskrivna hjälpmedel"/>
    <x v="6"/>
    <m/>
    <m/>
    <m/>
    <m/>
    <m/>
    <n v="8000"/>
    <n v="1744859"/>
    <n v="4.5848976908735893E-3"/>
    <n v="4.5959477430963002E-3"/>
    <n v="8019"/>
    <n v="-19"/>
    <n v="-2.3693727397431363E-3"/>
    <s v="Västra Götaland"/>
    <n v="0"/>
  </r>
  <r>
    <x v="0"/>
    <x v="11"/>
    <x v="11"/>
    <x v="0"/>
    <s v=""/>
    <s v="122303"/>
    <s v="Eldrivna rullstolar med manuell direktstyrning, antal brukare som erhållit personligt förskrivna hjälpmedel"/>
    <x v="7"/>
    <m/>
    <m/>
    <m/>
    <m/>
    <m/>
    <n v="302"/>
    <n v="1744859"/>
    <n v="1.73079887830478E-4"/>
    <n v="3.072077289227249E-4"/>
    <n v="536"/>
    <n v="-234"/>
    <n v="-0.43656716417910446"/>
    <s v="Västra Götaland"/>
    <n v="0"/>
  </r>
  <r>
    <x v="0"/>
    <x v="11"/>
    <x v="11"/>
    <x v="0"/>
    <s v=""/>
    <s v="122306"/>
    <s v="Eldrivna rullstolar med elektronisk styrning, antal brukare som erhållit personligt förskrivna hjälpmedel"/>
    <x v="8"/>
    <m/>
    <m/>
    <m/>
    <m/>
    <m/>
    <n v="324"/>
    <n v="1744859"/>
    <n v="1.8568835648038036E-4"/>
    <n v="2.9987744139351743E-4"/>
    <n v="523"/>
    <n v="-199"/>
    <n v="-0.3804971319311663"/>
    <s v="Västra Götaland"/>
    <n v="0"/>
  </r>
  <r>
    <x v="0"/>
    <x v="11"/>
    <x v="11"/>
    <x v="0"/>
    <s v=""/>
    <s v="123603"/>
    <s v="Mobila lyftar för överflyttning av en sittande person med hjälp av slingsäten, antal brukare som erhållit personligt förskrivna hjälpmedel"/>
    <x v="9"/>
    <m/>
    <m/>
    <m/>
    <m/>
    <m/>
    <n v="1358"/>
    <n v="1744859"/>
    <n v="7.7828638302579174E-4"/>
    <n v="1.0768685325761014E-3"/>
    <n v="1879"/>
    <n v="-521"/>
    <n v="-0.27727514635444384"/>
    <s v="Västra Götaland"/>
    <n v="0"/>
  </r>
  <r>
    <x v="0"/>
    <x v="11"/>
    <x v="11"/>
    <x v="0"/>
    <s v=""/>
    <s v="123604"/>
    <s v="Mobila lyftar för överflyttning av en stående person, antal brukare som erhållit personligt förskrivna hjälpmedel"/>
    <x v="10"/>
    <m/>
    <m/>
    <m/>
    <m/>
    <m/>
    <n v="323"/>
    <n v="1744859"/>
    <n v="1.8511524426902115E-4"/>
    <n v="2.969509404354554E-4"/>
    <n v="518"/>
    <n v="-195"/>
    <n v="-0.37644787644787647"/>
    <s v="Västra Götaland"/>
    <n v="0"/>
  </r>
  <r>
    <x v="0"/>
    <x v="11"/>
    <x v="11"/>
    <x v="0"/>
    <s v=""/>
    <s v="123612"/>
    <s v="Stationära lyftar monterade på väggar, golv eller i tak, antal brukare som erhållit personligt förskrivna hjälpmedel"/>
    <x v="11"/>
    <m/>
    <m/>
    <m/>
    <m/>
    <m/>
    <n v="430"/>
    <n v="1744859"/>
    <n v="2.4643825088445544E-4"/>
    <n v="1.9038451254077757E-4"/>
    <n v="332"/>
    <n v="98"/>
    <n v="0.29518072289156616"/>
    <s v="Västra Götaland"/>
    <n v="0"/>
  </r>
  <r>
    <x v="0"/>
    <x v="11"/>
    <x v="11"/>
    <x v="0"/>
    <s v=""/>
    <s v="181210"/>
    <s v="Sängar och lösa sängbottnar, elektiskt reglerbara, antal brukare som erhållit personligt förskrivna hjälpmedel"/>
    <x v="12"/>
    <m/>
    <m/>
    <m/>
    <m/>
    <m/>
    <n v="3055"/>
    <n v="1744859"/>
    <n v="1.7508578057023518E-3"/>
    <n v="1.9835740397698399E-3"/>
    <n v="3461"/>
    <n v="-406"/>
    <n v="-0.11730713666570358"/>
    <s v="Västra Götaland"/>
    <n v="0"/>
  </r>
  <r>
    <x v="0"/>
    <x v="11"/>
    <x v="11"/>
    <x v="0"/>
    <s v=""/>
    <s v="181224"/>
    <s v="Separata ställbara rygg- och benstöd för sängar, antal brukare som erhållit personligt förskrivna hjälpmedel"/>
    <x v="13"/>
    <m/>
    <m/>
    <m/>
    <m/>
    <m/>
    <n v="2445"/>
    <n v="1744859"/>
    <n v="1.4012593567732407E-3"/>
    <n v="1.1815114311230961E-3"/>
    <n v="2062"/>
    <n v="383"/>
    <n v="0.1857419980601358"/>
    <s v="Västra Götaland"/>
    <n v="0"/>
  </r>
  <r>
    <x v="0"/>
    <x v="11"/>
    <x v="11"/>
    <x v="0"/>
    <s v=""/>
    <s v="220906"/>
    <s v="Röstförstärkare för personligt bruk, antal brukare som erhållit personligt förskrivna hjälpmedel"/>
    <x v="14"/>
    <m/>
    <m/>
    <m/>
    <m/>
    <m/>
    <n v="91"/>
    <n v="1744859"/>
    <n v="5.2153211233687077E-5"/>
    <n v="5.2152598503220425E-5"/>
    <n v="91"/>
    <n v="0"/>
    <n v="0"/>
    <s v="Västra Götaland"/>
    <n v="0"/>
  </r>
  <r>
    <x v="0"/>
    <x v="11"/>
    <x v="11"/>
    <x v="0"/>
    <s v=""/>
    <s v="222109"/>
    <s v="Samtalsapparater, antal brukare som erhållit personligt förskrivna hjälpmedel"/>
    <x v="15"/>
    <m/>
    <m/>
    <m/>
    <m/>
    <m/>
    <n v="497"/>
    <n v="1744859"/>
    <n v="2.8483676904552172E-4"/>
    <n v="2.5631475451854877E-4"/>
    <n v="447"/>
    <n v="50"/>
    <n v="0.11185682326621915"/>
    <s v="Västra Götaland"/>
    <n v="0"/>
  </r>
  <r>
    <x v="0"/>
    <x v="11"/>
    <x v="11"/>
    <x v="0"/>
    <s v=""/>
    <s v="222112"/>
    <s v="Programvara för närkommunikation, antal brukare som erhållit personligt förskrivna hjälpmedel"/>
    <x v="16"/>
    <m/>
    <m/>
    <m/>
    <m/>
    <m/>
    <n v="69"/>
    <n v="1744859"/>
    <n v="3.9544742583784705E-5"/>
    <n v="6.0939107493000965E-5"/>
    <n v="106"/>
    <n v="-37"/>
    <n v="-0.34905660377358494"/>
    <s v="Västra Götaland"/>
    <n v="0"/>
  </r>
  <r>
    <x v="0"/>
    <x v="11"/>
    <x v="11"/>
    <x v="0"/>
    <s v=""/>
    <s v="222712"/>
    <s v="Ur och klockor, antal brukare som erhållit personligt förskrivna hjälpmedel"/>
    <x v="17"/>
    <m/>
    <m/>
    <m/>
    <m/>
    <m/>
    <n v="2177"/>
    <n v="1744859"/>
    <n v="1.2476652841289756E-3"/>
    <n v="1.4156552596311747E-3"/>
    <n v="2470"/>
    <n v="-293"/>
    <n v="-0.11862348178137649"/>
    <s v="Västra Götaland"/>
    <n v="0"/>
  </r>
  <r>
    <x v="0"/>
    <x v="11"/>
    <x v="11"/>
    <x v="0"/>
    <s v=""/>
    <s v="222715"/>
    <s v="Kalendrar och tidtabeller, antal brukare som erhållit personligt förskrivna hjälpmedel"/>
    <x v="18"/>
    <m/>
    <m/>
    <m/>
    <m/>
    <m/>
    <n v="2235"/>
    <n v="1744859"/>
    <n v="1.2809057923878089E-3"/>
    <n v="1.4760095481574599E-3"/>
    <n v="2575"/>
    <n v="-340"/>
    <n v="-0.1320388349514563"/>
    <s v="Västra Götaland"/>
    <n v="0"/>
  </r>
  <r>
    <x v="0"/>
    <x v="11"/>
    <x v="11"/>
    <x v="1"/>
    <s v="1"/>
    <s v="22061"/>
    <s v="I- och Bakom- örat hörapparater"/>
    <x v="19"/>
    <n v="169"/>
    <n v="1516"/>
    <n v="1973"/>
    <n v="2662"/>
    <n v="1209"/>
    <n v="7529"/>
    <n v="880024"/>
    <n v="8.555448487768515E-3"/>
    <n v="9.4731992093085304E-3"/>
    <n v="8337"/>
    <n v="-808"/>
    <n v="-9.6917356363200202E-2"/>
    <s v="Västra Götaland"/>
    <n v="0"/>
  </r>
  <r>
    <x v="0"/>
    <x v="11"/>
    <x v="11"/>
    <x v="1"/>
    <s v="2"/>
    <s v="22061"/>
    <s v="I- och Bakom- örat hörapparater"/>
    <x v="19"/>
    <n v="145"/>
    <n v="1380"/>
    <n v="1359"/>
    <n v="2168"/>
    <n v="1608"/>
    <n v="6660"/>
    <n v="864835"/>
    <n v="7.7008909213896288E-3"/>
    <n v="7.869654917658243E-3"/>
    <n v="6806"/>
    <n v="-146"/>
    <n v="-2.1451660299735553E-2"/>
    <s v="Västra Götaland"/>
    <n v="0"/>
  </r>
  <r>
    <x v="0"/>
    <x v="11"/>
    <x v="11"/>
    <x v="2"/>
    <s v="1"/>
    <s v="061206"/>
    <s v="Ankelortoser"/>
    <x v="20"/>
    <n v="53"/>
    <n v="73"/>
    <n v="33"/>
    <n v="27"/>
    <n v="12"/>
    <n v="198"/>
    <n v="880024"/>
    <n v="2.2499386380371445E-4"/>
    <n v="1.5709435249726053E-3"/>
    <n v="1382"/>
    <n v="-1184"/>
    <n v="-0.85672937771345881"/>
    <s v="Västra Götaland"/>
    <n v="1"/>
  </r>
  <r>
    <x v="0"/>
    <x v="11"/>
    <x v="11"/>
    <x v="2"/>
    <s v="1"/>
    <s v="061209"/>
    <s v="Knäortoser"/>
    <x v="21"/>
    <n v="26"/>
    <n v="67"/>
    <n v="11"/>
    <n v="5"/>
    <n v="3"/>
    <n v="112"/>
    <n v="880024"/>
    <n v="1.272692562930102E-4"/>
    <n v="8.3557730724650439E-4"/>
    <n v="735"/>
    <n v="-623"/>
    <n v="-0.84761904761904761"/>
    <s v="Västra Götaland"/>
    <n v="1"/>
  </r>
  <r>
    <x v="0"/>
    <x v="11"/>
    <x v="11"/>
    <x v="2"/>
    <s v="1"/>
    <s v="061212"/>
    <s v="Helbensortoser"/>
    <x v="22"/>
    <n v="1"/>
    <n v="1"/>
    <n v="0"/>
    <n v="0"/>
    <n v="1"/>
    <n v="3"/>
    <n v="880024"/>
    <n v="3.4089979364199158E-6"/>
    <n v="3.6898567148582843E-5"/>
    <n v="32"/>
    <n v="-29"/>
    <n v="-0.90625"/>
    <s v="Västra Götaland"/>
    <n v="0"/>
  </r>
  <r>
    <x v="0"/>
    <x v="11"/>
    <x v="11"/>
    <x v="2"/>
    <s v="1"/>
    <s v="062409"/>
    <s v="Transtibiella proteser, antal brukare som erhållit personligt förskrivna hjälpmedel"/>
    <x v="23"/>
    <n v="0"/>
    <n v="22"/>
    <n v="17"/>
    <n v="18"/>
    <n v="6"/>
    <n v="63"/>
    <n v="880024"/>
    <n v="7.1588956664818239E-5"/>
    <n v="1.8423873122013726E-4"/>
    <n v="162"/>
    <n v="-99"/>
    <n v="-0.61111111111111116"/>
    <s v="Västra Götaland"/>
    <n v="0"/>
  </r>
  <r>
    <x v="0"/>
    <x v="11"/>
    <x v="11"/>
    <x v="2"/>
    <s v="2"/>
    <s v="061206"/>
    <s v="Ankelortoser"/>
    <x v="20"/>
    <n v="51"/>
    <n v="98"/>
    <n v="28"/>
    <n v="29"/>
    <n v="9"/>
    <n v="215"/>
    <n v="864835"/>
    <n v="2.4860233454936488E-4"/>
    <n v="1.4173259997212579E-3"/>
    <n v="1226"/>
    <n v="-1011"/>
    <n v="-0.82463295269168024"/>
    <s v="Västra Götaland"/>
    <n v="1"/>
  </r>
  <r>
    <x v="0"/>
    <x v="11"/>
    <x v="11"/>
    <x v="2"/>
    <s v="2"/>
    <s v="061209"/>
    <s v="Knäortoser"/>
    <x v="21"/>
    <n v="12"/>
    <n v="79"/>
    <n v="31"/>
    <n v="26"/>
    <n v="7"/>
    <n v="155"/>
    <n v="864835"/>
    <n v="1.7922493886117006E-4"/>
    <n v="1.1083116266507214E-3"/>
    <n v="959"/>
    <n v="-804"/>
    <n v="-0.83837330552659017"/>
    <s v="Västra Götaland"/>
    <n v="1"/>
  </r>
  <r>
    <x v="0"/>
    <x v="11"/>
    <x v="11"/>
    <x v="2"/>
    <s v="2"/>
    <s v="061212"/>
    <s v="Helbensortoser"/>
    <x v="22"/>
    <n v="3"/>
    <n v="1"/>
    <n v="0"/>
    <n v="1"/>
    <n v="0"/>
    <n v="5"/>
    <n v="864835"/>
    <n v="5.781449640682905E-6"/>
    <n v="2.8979089907315027E-5"/>
    <n v="25"/>
    <n v="-20"/>
    <n v="-0.8"/>
    <s v="Västra Götaland"/>
    <n v="0"/>
  </r>
  <r>
    <x v="0"/>
    <x v="11"/>
    <x v="11"/>
    <x v="2"/>
    <s v="2"/>
    <s v="062409"/>
    <s v="Transtibiella proteser, antal brukare som erhållit personligt förskrivna hjälpmedel"/>
    <x v="23"/>
    <n v="1"/>
    <n v="4"/>
    <n v="3"/>
    <n v="6"/>
    <n v="3"/>
    <n v="17"/>
    <n v="864835"/>
    <n v="1.9656928778321877E-5"/>
    <n v="8.1847726632153513E-5"/>
    <n v="71"/>
    <n v="-54"/>
    <n v="-0.76056338028169013"/>
    <s v="Västra Götaland"/>
    <n v="0"/>
  </r>
  <r>
    <x v="0"/>
    <x v="11"/>
    <x v="11"/>
    <x v="3"/>
    <s v=""/>
    <s v="220318"/>
    <s v="Förstorande videosystem, antal brukare som erhållit personligt förskrivna hjälpmedel"/>
    <x v="24"/>
    <m/>
    <m/>
    <m/>
    <m/>
    <m/>
    <n v="344"/>
    <n v="1744859"/>
    <n v="1.9715060070756433E-4"/>
    <n v="2.900988291741636E-4"/>
    <n v="506"/>
    <n v="-162"/>
    <n v="-0.32015810276679846"/>
    <s v="Västra Götaland"/>
    <n v="0"/>
  </r>
  <r>
    <x v="0"/>
    <x v="11"/>
    <x v="11"/>
    <x v="3"/>
    <s v=""/>
    <s v="221803"/>
    <s v="Utrustning för att spela in och återge ljud, antal brukare som erhållit personligt förskrivna hjälpmedel"/>
    <x v="25"/>
    <m/>
    <m/>
    <m/>
    <m/>
    <m/>
    <n v="267"/>
    <n v="1744859"/>
    <n v="1.5302096043290605E-4"/>
    <n v="1.9822806923721411E-4"/>
    <n v="346"/>
    <n v="-79"/>
    <n v="-0.22832369942196529"/>
    <s v="Västra Götaland"/>
    <n v="0"/>
  </r>
  <r>
    <x v="0"/>
    <x v="11"/>
    <x v="11"/>
    <x v="3"/>
    <s v=""/>
    <s v="223021"/>
    <s v="Läsmaskiner, antal brukare som erhållit personligt förskrivna hjälpmedel"/>
    <x v="26"/>
    <m/>
    <m/>
    <m/>
    <m/>
    <m/>
    <n v="17"/>
    <n v="1744859"/>
    <n v="9.7429075931063766E-6"/>
    <n v="1.7720352584386851E-5"/>
    <n v="31"/>
    <n v="-14"/>
    <n v="-0.45161290322580649"/>
    <s v="Västra Götaland"/>
    <n v="0"/>
  </r>
  <r>
    <x v="0"/>
    <x v="12"/>
    <x v="12"/>
    <x v="0"/>
    <s v=""/>
    <s v="042718"/>
    <s v="Hjälpmedel för stimulering av sinnen och känslighet (tyngdtäcken), antal brukare som erhållit personligt förskrivna hjälpmedel"/>
    <x v="0"/>
    <m/>
    <m/>
    <m/>
    <m/>
    <m/>
    <n v="993"/>
    <n v="283196"/>
    <n v="3.506405457704205E-3"/>
    <n v="1.5467336327229094E-3"/>
    <n v="438"/>
    <n v="555"/>
    <n v="1.2671232876712328"/>
    <s v="Värmland"/>
    <n v="1"/>
  </r>
  <r>
    <x v="0"/>
    <x v="12"/>
    <x v="12"/>
    <x v="0"/>
    <s v=""/>
    <s v="120603"/>
    <s v="Gåstativ, antal brukare som erhållit personligt förskrivna hjälpmedel"/>
    <x v="1"/>
    <m/>
    <m/>
    <m/>
    <m/>
    <m/>
    <n v="375"/>
    <n v="283196"/>
    <n v="1.3241712453565728E-3"/>
    <n v="1.243336228773866E-3"/>
    <n v="352"/>
    <n v="23"/>
    <n v="6.5340909090909172E-2"/>
    <s v="Värmland"/>
    <n v="0"/>
  </r>
  <r>
    <x v="0"/>
    <x v="12"/>
    <x v="12"/>
    <x v="0"/>
    <s v=""/>
    <s v="120606"/>
    <s v="Rollatorer, antal brukare som erhållit personligt förskrivna hjälpmedel"/>
    <x v="2"/>
    <m/>
    <m/>
    <m/>
    <m/>
    <m/>
    <n v="6650"/>
    <n v="283196"/>
    <n v="2.3481970084323223E-2"/>
    <n v="1.9511975227732178E-2"/>
    <n v="5526"/>
    <n v="1124"/>
    <n v="0.20340209916757157"/>
    <s v="Värmland"/>
    <n v="0"/>
  </r>
  <r>
    <x v="0"/>
    <x v="12"/>
    <x v="12"/>
    <x v="0"/>
    <s v=""/>
    <s v="120609"/>
    <s v="Gåstolar, antal brukare som erhållit personligt förskrivna hjälpmedel"/>
    <x v="3"/>
    <m/>
    <m/>
    <m/>
    <m/>
    <m/>
    <n v="45"/>
    <n v="283196"/>
    <n v="1.5890054944278875E-4"/>
    <n v="1.3916454882521926E-4"/>
    <n v="39"/>
    <n v="6"/>
    <n v="0.15384615384615374"/>
    <s v="Värmland"/>
    <n v="0"/>
  </r>
  <r>
    <x v="0"/>
    <x v="12"/>
    <x v="12"/>
    <x v="0"/>
    <s v=""/>
    <s v="120612"/>
    <s v="Gåbord, antal brukare som erhållit personligt förskrivna hjälpmedel"/>
    <x v="4"/>
    <m/>
    <m/>
    <m/>
    <m/>
    <m/>
    <n v="491"/>
    <n v="283196"/>
    <n v="1.7337815505868727E-3"/>
    <n v="2.1670800508444329E-3"/>
    <n v="614"/>
    <n v="-123"/>
    <n v="-0.20032573289902278"/>
    <s v="Värmland"/>
    <n v="0"/>
  </r>
  <r>
    <x v="0"/>
    <x v="12"/>
    <x v="12"/>
    <x v="0"/>
    <s v=""/>
    <s v="122203"/>
    <s v="Manuella tvåhjulsdrivna rullstolar, antal brukare som erhållit personligt förskrivna hjälpmedel"/>
    <x v="5"/>
    <m/>
    <m/>
    <m/>
    <m/>
    <m/>
    <n v="2813"/>
    <n v="283196"/>
    <n v="9.9330499018347711E-3"/>
    <n v="1.0448831164670215E-2"/>
    <n v="2959"/>
    <n v="-146"/>
    <n v="-4.9340993578911752E-2"/>
    <s v="Värmland"/>
    <n v="0"/>
  </r>
  <r>
    <x v="0"/>
    <x v="12"/>
    <x v="12"/>
    <x v="0"/>
    <s v=""/>
    <s v="122218"/>
    <s v="Manuella vårdarmanövrerade rullstolar, antal brukare som erhållit personligt förskrivna hjälpmedel"/>
    <x v="6"/>
    <m/>
    <m/>
    <m/>
    <m/>
    <m/>
    <n v="1577"/>
    <n v="283196"/>
    <n v="5.568581477139508E-3"/>
    <n v="4.5959477430963002E-3"/>
    <n v="1302"/>
    <n v="275"/>
    <n v="0.21121351766513063"/>
    <s v="Värmland"/>
    <n v="0"/>
  </r>
  <r>
    <x v="0"/>
    <x v="12"/>
    <x v="12"/>
    <x v="0"/>
    <s v=""/>
    <s v="122303"/>
    <s v="Eldrivna rullstolar med manuell direktstyrning, antal brukare som erhållit personligt förskrivna hjälpmedel"/>
    <x v="7"/>
    <m/>
    <m/>
    <m/>
    <m/>
    <m/>
    <n v="87"/>
    <n v="283196"/>
    <n v="3.072077289227249E-4"/>
    <n v="3.072077289227249E-4"/>
    <n v="87"/>
    <n v="0"/>
    <n v="0"/>
    <s v="Värmland"/>
    <n v="0"/>
  </r>
  <r>
    <x v="0"/>
    <x v="12"/>
    <x v="12"/>
    <x v="0"/>
    <s v=""/>
    <s v="122306"/>
    <s v="Eldrivna rullstolar med elektronisk styrning, antal brukare som erhållit personligt förskrivna hjälpmedel"/>
    <x v="8"/>
    <m/>
    <m/>
    <m/>
    <m/>
    <m/>
    <n v="82"/>
    <n v="283196"/>
    <n v="2.8955211231797057E-4"/>
    <n v="2.9987744139351743E-4"/>
    <n v="85"/>
    <n v="-3"/>
    <n v="-3.5294117647058809E-2"/>
    <s v="Värmland"/>
    <n v="0"/>
  </r>
  <r>
    <x v="0"/>
    <x v="12"/>
    <x v="12"/>
    <x v="0"/>
    <s v=""/>
    <s v="123603"/>
    <s v="Mobila lyftar för överflyttning av en sittande person med hjälp av slingsäten, antal brukare som erhållit personligt förskrivna hjälpmedel"/>
    <x v="9"/>
    <m/>
    <m/>
    <m/>
    <m/>
    <m/>
    <n v="605"/>
    <n v="283196"/>
    <n v="2.1363296091752707E-3"/>
    <n v="1.0768685325761014E-3"/>
    <n v="305"/>
    <n v="300"/>
    <n v="0.98360655737704916"/>
    <s v="Värmland"/>
    <n v="0"/>
  </r>
  <r>
    <x v="0"/>
    <x v="12"/>
    <x v="12"/>
    <x v="0"/>
    <s v=""/>
    <s v="123604"/>
    <s v="Mobila lyftar för överflyttning av en stående person, antal brukare som erhållit personligt förskrivna hjälpmedel"/>
    <x v="10"/>
    <m/>
    <m/>
    <m/>
    <m/>
    <m/>
    <n v="51"/>
    <n v="283196"/>
    <n v="1.800872893684939E-4"/>
    <n v="2.969509404354554E-4"/>
    <n v="84"/>
    <n v="-33"/>
    <n v="-0.3928571428571429"/>
    <s v="Värmland"/>
    <n v="0"/>
  </r>
  <r>
    <x v="0"/>
    <x v="12"/>
    <x v="12"/>
    <x v="0"/>
    <s v=""/>
    <s v="123612"/>
    <s v="Stationära lyftar monterade på väggar, golv eller i tak, antal brukare som erhållit personligt förskrivna hjälpmedel"/>
    <x v="11"/>
    <m/>
    <m/>
    <m/>
    <m/>
    <m/>
    <n v="171"/>
    <n v="283196"/>
    <n v="6.038220878825972E-4"/>
    <n v="1.9038451254077757E-4"/>
    <n v="54"/>
    <n v="117"/>
    <n v="2.1666666666666665"/>
    <s v="Värmland"/>
    <n v="0"/>
  </r>
  <r>
    <x v="0"/>
    <x v="12"/>
    <x v="12"/>
    <x v="0"/>
    <s v=""/>
    <s v="181210"/>
    <s v="Sängar och lösa sängbottnar, elektiskt reglerbara, antal brukare som erhållit personligt förskrivna hjälpmedel"/>
    <x v="12"/>
    <m/>
    <m/>
    <m/>
    <m/>
    <m/>
    <n v="676"/>
    <n v="283196"/>
    <n v="2.3870393649627819E-3"/>
    <n v="1.9835740397698399E-3"/>
    <n v="562"/>
    <n v="114"/>
    <n v="0.20284697508896787"/>
    <s v="Värmland"/>
    <n v="0"/>
  </r>
  <r>
    <x v="0"/>
    <x v="12"/>
    <x v="12"/>
    <x v="0"/>
    <s v=""/>
    <s v="181224"/>
    <s v="Separata ställbara rygg- och benstöd för sängar, antal brukare som erhållit personligt förskrivna hjälpmedel"/>
    <x v="13"/>
    <m/>
    <m/>
    <m/>
    <m/>
    <m/>
    <n v="273"/>
    <n v="283196"/>
    <n v="9.63996666619585E-4"/>
    <n v="1.1815114311230961E-3"/>
    <n v="335"/>
    <n v="-62"/>
    <n v="-0.18507462686567167"/>
    <s v="Värmland"/>
    <n v="0"/>
  </r>
  <r>
    <x v="0"/>
    <x v="12"/>
    <x v="12"/>
    <x v="0"/>
    <s v=""/>
    <s v="220906"/>
    <s v="Röstförstärkare för personligt bruk, antal brukare som erhållit personligt förskrivna hjälpmedel"/>
    <x v="14"/>
    <m/>
    <m/>
    <m/>
    <m/>
    <m/>
    <n v="9"/>
    <n v="283196"/>
    <n v="3.178010988855775E-5"/>
    <n v="5.2152598503220425E-5"/>
    <n v="15"/>
    <n v="-6"/>
    <n v="-0.4"/>
    <s v="Värmland"/>
    <n v="0"/>
  </r>
  <r>
    <x v="0"/>
    <x v="12"/>
    <x v="12"/>
    <x v="0"/>
    <s v=""/>
    <s v="222109"/>
    <s v="Samtalsapparater, antal brukare som erhållit personligt förskrivna hjälpmedel"/>
    <x v="15"/>
    <m/>
    <m/>
    <m/>
    <m/>
    <m/>
    <n v="96"/>
    <n v="283196"/>
    <n v="3.3898783881128265E-4"/>
    <n v="2.5631475451854877E-4"/>
    <n v="73"/>
    <n v="23"/>
    <n v="0.31506849315068486"/>
    <s v="Värmland"/>
    <n v="0"/>
  </r>
  <r>
    <x v="0"/>
    <x v="12"/>
    <x v="12"/>
    <x v="0"/>
    <s v=""/>
    <s v="222112"/>
    <s v="Programvara för närkommunikation, antal brukare som erhållit personligt förskrivna hjälpmedel"/>
    <x v="16"/>
    <m/>
    <m/>
    <m/>
    <m/>
    <m/>
    <n v="63"/>
    <n v="283196"/>
    <n v="2.2246076921990423E-4"/>
    <n v="6.0939107493000965E-5"/>
    <n v="17"/>
    <n v="46"/>
    <n v="2.7058823529411766"/>
    <s v="Värmland"/>
    <n v="0"/>
  </r>
  <r>
    <x v="0"/>
    <x v="12"/>
    <x v="12"/>
    <x v="0"/>
    <s v=""/>
    <s v="222712"/>
    <s v="Ur och klockor, antal brukare som erhållit personligt förskrivna hjälpmedel"/>
    <x v="17"/>
    <m/>
    <m/>
    <m/>
    <m/>
    <m/>
    <n v="460"/>
    <n v="283196"/>
    <n v="1.6243167276373961E-3"/>
    <n v="1.4156552596311747E-3"/>
    <n v="401"/>
    <n v="59"/>
    <n v="0.1471321695760599"/>
    <s v="Värmland"/>
    <n v="0"/>
  </r>
  <r>
    <x v="0"/>
    <x v="12"/>
    <x v="12"/>
    <x v="0"/>
    <s v=""/>
    <s v="222715"/>
    <s v="Kalendrar och tidtabeller, antal brukare som erhållit personligt förskrivna hjälpmedel"/>
    <x v="18"/>
    <m/>
    <m/>
    <m/>
    <m/>
    <m/>
    <n v="418"/>
    <n v="283196"/>
    <n v="1.4760095481574599E-3"/>
    <n v="1.4760095481574599E-3"/>
    <n v="418"/>
    <n v="0"/>
    <n v="0"/>
    <s v="Värmland"/>
    <n v="0"/>
  </r>
  <r>
    <x v="0"/>
    <x v="12"/>
    <x v="12"/>
    <x v="1"/>
    <s v="1"/>
    <s v="22061"/>
    <s v="I- och Bakom- örat hörapparater"/>
    <x v="19"/>
    <n v="21"/>
    <n v="226"/>
    <n v="309"/>
    <n v="504"/>
    <n v="214"/>
    <n v="1274"/>
    <n v="142641"/>
    <n v="8.9315133797435511E-3"/>
    <n v="9.4731992093085304E-3"/>
    <n v="1351"/>
    <n v="-77"/>
    <n v="-5.6994818652849721E-2"/>
    <s v="Värmland"/>
    <n v="0"/>
  </r>
  <r>
    <x v="0"/>
    <x v="12"/>
    <x v="12"/>
    <x v="1"/>
    <s v="2"/>
    <s v="22061"/>
    <s v="I- och Bakom- örat hörapparater"/>
    <x v="19"/>
    <n v="19"/>
    <n v="182"/>
    <n v="197"/>
    <n v="365"/>
    <n v="300"/>
    <n v="1063"/>
    <n v="140555"/>
    <n v="7.5628757425918684E-3"/>
    <n v="7.869654917658243E-3"/>
    <n v="1106"/>
    <n v="-43"/>
    <n v="-3.8878842676311032E-2"/>
    <s v="Värmland"/>
    <n v="0"/>
  </r>
  <r>
    <x v="0"/>
    <x v="12"/>
    <x v="12"/>
    <x v="2"/>
    <s v="1"/>
    <s v="061206"/>
    <s v="Ankelortoser"/>
    <x v="20"/>
    <n v="89"/>
    <n v="68"/>
    <n v="41"/>
    <n v="28"/>
    <n v="3"/>
    <n v="229"/>
    <n v="142641"/>
    <n v="1.6054290140983308E-3"/>
    <n v="1.5709435249726053E-3"/>
    <n v="224"/>
    <n v="5"/>
    <n v="2.2321428571428603E-2"/>
    <s v="Värmland"/>
    <n v="0"/>
  </r>
  <r>
    <x v="0"/>
    <x v="12"/>
    <x v="12"/>
    <x v="2"/>
    <s v="1"/>
    <s v="061209"/>
    <s v="Knäortoser"/>
    <x v="21"/>
    <n v="5"/>
    <n v="41"/>
    <n v="15"/>
    <n v="8"/>
    <n v="6"/>
    <n v="75"/>
    <n v="142641"/>
    <n v="5.2579552863482452E-4"/>
    <n v="8.3557730724650439E-4"/>
    <n v="119"/>
    <n v="-44"/>
    <n v="-0.36974789915966388"/>
    <s v="Värmland"/>
    <n v="0"/>
  </r>
  <r>
    <x v="0"/>
    <x v="12"/>
    <x v="12"/>
    <x v="2"/>
    <s v="1"/>
    <s v="061212"/>
    <s v="Helbensortoser"/>
    <x v="22"/>
    <n v="0"/>
    <n v="0"/>
    <n v="0"/>
    <n v="0"/>
    <n v="0"/>
    <n v="0"/>
    <n v="142641"/>
    <n v="0"/>
    <n v="3.6898567148582843E-5"/>
    <n v="5"/>
    <n v="-5"/>
    <n v="-1"/>
    <s v="Värmland"/>
    <n v="0"/>
  </r>
  <r>
    <x v="0"/>
    <x v="12"/>
    <x v="12"/>
    <x v="2"/>
    <s v="1"/>
    <s v="062409"/>
    <s v="Transtibiella proteser, antal brukare som erhållit personligt förskrivna hjälpmedel"/>
    <x v="23"/>
    <n v="0"/>
    <n v="11"/>
    <n v="8"/>
    <n v="2"/>
    <n v="0"/>
    <n v="21"/>
    <n v="142641"/>
    <n v="1.4722274801775087E-4"/>
    <n v="1.8423873122013726E-4"/>
    <n v="26"/>
    <n v="-5"/>
    <n v="-0.19230769230769229"/>
    <s v="Värmland"/>
    <n v="0"/>
  </r>
  <r>
    <x v="0"/>
    <x v="12"/>
    <x v="12"/>
    <x v="2"/>
    <s v="2"/>
    <s v="061206"/>
    <s v="Ankelortoser"/>
    <x v="20"/>
    <n v="40"/>
    <n v="70"/>
    <n v="28"/>
    <n v="26"/>
    <n v="7"/>
    <n v="171"/>
    <n v="140555"/>
    <n v="1.2166055992316176E-3"/>
    <n v="1.4173259997212579E-3"/>
    <n v="199"/>
    <n v="-28"/>
    <n v="-0.14070351758793975"/>
    <s v="Värmland"/>
    <n v="0"/>
  </r>
  <r>
    <x v="0"/>
    <x v="12"/>
    <x v="12"/>
    <x v="2"/>
    <s v="2"/>
    <s v="061209"/>
    <s v="Knäortoser"/>
    <x v="21"/>
    <n v="8"/>
    <n v="49"/>
    <n v="19"/>
    <n v="14"/>
    <n v="20"/>
    <n v="110"/>
    <n v="140555"/>
    <n v="7.8261178897940308E-4"/>
    <n v="1.1083116266507214E-3"/>
    <n v="156"/>
    <n v="-46"/>
    <n v="-0.29487179487179482"/>
    <s v="Värmland"/>
    <n v="0"/>
  </r>
  <r>
    <x v="0"/>
    <x v="12"/>
    <x v="12"/>
    <x v="2"/>
    <s v="2"/>
    <s v="061212"/>
    <s v="Helbensortoser"/>
    <x v="22"/>
    <n v="1"/>
    <n v="1"/>
    <n v="0"/>
    <n v="2"/>
    <n v="0"/>
    <n v="4"/>
    <n v="140555"/>
    <n v="2.845861050834193E-5"/>
    <n v="2.8979089907315027E-5"/>
    <n v="4"/>
    <n v="0"/>
    <n v="0"/>
    <s v="Värmland"/>
    <n v="0"/>
  </r>
  <r>
    <x v="0"/>
    <x v="12"/>
    <x v="12"/>
    <x v="2"/>
    <s v="2"/>
    <s v="062409"/>
    <s v="Transtibiella proteser, antal brukare som erhållit personligt förskrivna hjälpmedel"/>
    <x v="23"/>
    <n v="0"/>
    <n v="8"/>
    <n v="0"/>
    <n v="0"/>
    <n v="0"/>
    <n v="8"/>
    <n v="140555"/>
    <n v="5.6917221016683861E-5"/>
    <n v="8.1847726632153513E-5"/>
    <n v="12"/>
    <n v="-4"/>
    <n v="-0.33333333333333337"/>
    <s v="Värmland"/>
    <n v="0"/>
  </r>
  <r>
    <x v="0"/>
    <x v="12"/>
    <x v="12"/>
    <x v="3"/>
    <s v=""/>
    <s v="220318"/>
    <s v="Förstorande videosystem, antal brukare som erhållit personligt förskrivna hjälpmedel"/>
    <x v="24"/>
    <m/>
    <m/>
    <m/>
    <m/>
    <m/>
    <n v="86"/>
    <n v="283196"/>
    <n v="3.0367660560177403E-4"/>
    <n v="2.900988291741636E-4"/>
    <n v="82"/>
    <n v="4"/>
    <n v="4.8780487804878092E-2"/>
    <s v="Värmland"/>
    <n v="0"/>
  </r>
  <r>
    <x v="0"/>
    <x v="12"/>
    <x v="12"/>
    <x v="3"/>
    <s v=""/>
    <s v="221803"/>
    <s v="Utrustning för att spela in och återge ljud, antal brukare som erhållit personligt förskrivna hjälpmedel"/>
    <x v="25"/>
    <m/>
    <m/>
    <m/>
    <m/>
    <m/>
    <n v="48"/>
    <n v="283196"/>
    <n v="1.6949391940564133E-4"/>
    <n v="1.9822806923721411E-4"/>
    <n v="56"/>
    <n v="-8"/>
    <n v="-0.1428571428571429"/>
    <s v="Värmland"/>
    <n v="0"/>
  </r>
  <r>
    <x v="0"/>
    <x v="12"/>
    <x v="12"/>
    <x v="3"/>
    <s v=""/>
    <s v="223021"/>
    <s v="Läsmaskiner, antal brukare som erhållit personligt förskrivna hjälpmedel"/>
    <x v="26"/>
    <m/>
    <m/>
    <m/>
    <m/>
    <m/>
    <n v="1"/>
    <n v="283196"/>
    <n v="3.5311233209508608E-6"/>
    <n v="1.7720352584386851E-5"/>
    <n v="5"/>
    <n v="-4"/>
    <n v="-0.8"/>
    <s v="Värmland"/>
    <n v="0"/>
  </r>
  <r>
    <x v="0"/>
    <x v="13"/>
    <x v="13"/>
    <x v="0"/>
    <s v=""/>
    <s v="042718"/>
    <s v="Hjälpmedel för stimulering av sinnen och känslighet (tyngdtäcken), antal brukare som erhållit personligt förskrivna hjälpmedel"/>
    <x v="0"/>
    <m/>
    <m/>
    <m/>
    <m/>
    <m/>
    <n v="0"/>
    <n v="306792"/>
    <n v="0"/>
    <n v="1.5467336327229094E-3"/>
    <n v="475"/>
    <n v="-475"/>
    <n v="-1"/>
    <s v="Örebro"/>
    <n v="0"/>
  </r>
  <r>
    <x v="0"/>
    <x v="13"/>
    <x v="13"/>
    <x v="0"/>
    <s v=""/>
    <s v="120603"/>
    <s v="Gåstativ, antal brukare som erhållit personligt förskrivna hjälpmedel"/>
    <x v="1"/>
    <m/>
    <m/>
    <m/>
    <m/>
    <m/>
    <n v="155"/>
    <n v="306792"/>
    <n v="5.0522829799994789E-4"/>
    <n v="1.243336228773866E-3"/>
    <n v="381"/>
    <n v="-226"/>
    <n v="-0.59317585301837272"/>
    <s v="Örebro"/>
    <n v="0"/>
  </r>
  <r>
    <x v="0"/>
    <x v="13"/>
    <x v="13"/>
    <x v="0"/>
    <s v=""/>
    <s v="120606"/>
    <s v="Rollatorer, antal brukare som erhållit personligt förskrivna hjälpmedel"/>
    <x v="2"/>
    <m/>
    <m/>
    <m/>
    <m/>
    <m/>
    <n v="4638"/>
    <n v="306792"/>
    <n v="1.511773449112102E-2"/>
    <n v="1.9511975227732178E-2"/>
    <n v="5986"/>
    <n v="-1348"/>
    <n v="-0.22519211493484803"/>
    <s v="Örebro"/>
    <n v="0"/>
  </r>
  <r>
    <x v="0"/>
    <x v="13"/>
    <x v="13"/>
    <x v="0"/>
    <s v=""/>
    <s v="120609"/>
    <s v="Gåstolar, antal brukare som erhållit personligt förskrivna hjälpmedel"/>
    <x v="3"/>
    <m/>
    <m/>
    <m/>
    <m/>
    <m/>
    <n v="32"/>
    <n v="306792"/>
    <n v="1.0430519700644085E-4"/>
    <n v="1.3916454882521926E-4"/>
    <n v="43"/>
    <n v="-11"/>
    <n v="-0.2558139534883721"/>
    <s v="Örebro"/>
    <n v="0"/>
  </r>
  <r>
    <x v="0"/>
    <x v="13"/>
    <x v="13"/>
    <x v="0"/>
    <s v=""/>
    <s v="120612"/>
    <s v="Gåbord, antal brukare som erhållit personligt förskrivna hjälpmedel"/>
    <x v="4"/>
    <m/>
    <m/>
    <m/>
    <m/>
    <m/>
    <n v="683"/>
    <n v="306792"/>
    <n v="2.2262640486062218E-3"/>
    <n v="2.1670800508444329E-3"/>
    <n v="665"/>
    <n v="18"/>
    <n v="2.7067669172932352E-2"/>
    <s v="Örebro"/>
    <n v="0"/>
  </r>
  <r>
    <x v="0"/>
    <x v="13"/>
    <x v="13"/>
    <x v="0"/>
    <s v=""/>
    <s v="122203"/>
    <s v="Manuella tvåhjulsdrivna rullstolar, antal brukare som erhållit personligt förskrivna hjälpmedel"/>
    <x v="5"/>
    <m/>
    <m/>
    <m/>
    <m/>
    <m/>
    <n v="3261"/>
    <n v="306792"/>
    <n v="1.0629351482437613E-2"/>
    <n v="1.0448831164670215E-2"/>
    <n v="3206"/>
    <n v="55"/>
    <n v="1.7155333749220292E-2"/>
    <s v="Örebro"/>
    <n v="0"/>
  </r>
  <r>
    <x v="0"/>
    <x v="13"/>
    <x v="13"/>
    <x v="0"/>
    <s v=""/>
    <s v="122218"/>
    <s v="Manuella vårdarmanövrerade rullstolar, antal brukare som erhållit personligt förskrivna hjälpmedel"/>
    <x v="6"/>
    <m/>
    <m/>
    <m/>
    <m/>
    <m/>
    <n v="1410"/>
    <n v="306792"/>
    <n v="4.5959477430963002E-3"/>
    <n v="4.5959477430963002E-3"/>
    <n v="1410"/>
    <n v="0"/>
    <n v="0"/>
    <s v="Örebro"/>
    <n v="0"/>
  </r>
  <r>
    <x v="0"/>
    <x v="13"/>
    <x v="13"/>
    <x v="0"/>
    <s v=""/>
    <s v="122303"/>
    <s v="Eldrivna rullstolar med manuell direktstyrning, antal brukare som erhållit personligt förskrivna hjälpmedel"/>
    <x v="7"/>
    <m/>
    <m/>
    <m/>
    <m/>
    <m/>
    <n v="177"/>
    <n v="306792"/>
    <n v="5.7693812094187591E-4"/>
    <n v="3.072077289227249E-4"/>
    <n v="94"/>
    <n v="83"/>
    <n v="0.88297872340425543"/>
    <s v="Örebro"/>
    <n v="0"/>
  </r>
  <r>
    <x v="0"/>
    <x v="13"/>
    <x v="13"/>
    <x v="0"/>
    <s v=""/>
    <s v="122306"/>
    <s v="Eldrivna rullstolar med elektronisk styrning, antal brukare som erhållit personligt förskrivna hjälpmedel"/>
    <x v="8"/>
    <m/>
    <m/>
    <m/>
    <m/>
    <m/>
    <n v="92"/>
    <n v="306792"/>
    <n v="2.9987744139351743E-4"/>
    <n v="2.9987744139351743E-4"/>
    <n v="92"/>
    <n v="0"/>
    <n v="0"/>
    <s v="Örebro"/>
    <n v="0"/>
  </r>
  <r>
    <x v="0"/>
    <x v="13"/>
    <x v="13"/>
    <x v="0"/>
    <s v=""/>
    <s v="123603"/>
    <s v="Mobila lyftar för överflyttning av en sittande person med hjälp av slingsäten, antal brukare som erhållit personligt förskrivna hjälpmedel"/>
    <x v="9"/>
    <m/>
    <m/>
    <m/>
    <m/>
    <m/>
    <n v="0"/>
    <n v="306792"/>
    <n v="0"/>
    <n v="1.0768685325761014E-3"/>
    <n v="330"/>
    <n v="-330"/>
    <n v="-1"/>
    <s v="Örebro"/>
    <n v="0"/>
  </r>
  <r>
    <x v="0"/>
    <x v="13"/>
    <x v="13"/>
    <x v="0"/>
    <s v=""/>
    <s v="123604"/>
    <s v="Mobila lyftar för överflyttning av en stående person, antal brukare som erhållit personligt förskrivna hjälpmedel"/>
    <x v="10"/>
    <m/>
    <m/>
    <m/>
    <m/>
    <m/>
    <n v="1"/>
    <n v="306792"/>
    <n v="3.2595374064512765E-6"/>
    <n v="2.969509404354554E-4"/>
    <n v="91"/>
    <n v="-90"/>
    <n v="-0.98901098901098905"/>
    <s v="Örebro"/>
    <n v="0"/>
  </r>
  <r>
    <x v="0"/>
    <x v="13"/>
    <x v="13"/>
    <x v="0"/>
    <s v=""/>
    <s v="123612"/>
    <s v="Stationära lyftar monterade på väggar, golv eller i tak, antal brukare som erhållit personligt förskrivna hjälpmedel"/>
    <x v="11"/>
    <m/>
    <m/>
    <m/>
    <m/>
    <m/>
    <n v="0"/>
    <n v="306792"/>
    <n v="0"/>
    <n v="1.9038451254077757E-4"/>
    <n v="58"/>
    <n v="-58"/>
    <n v="-1"/>
    <s v="Örebro"/>
    <n v="0"/>
  </r>
  <r>
    <x v="0"/>
    <x v="13"/>
    <x v="13"/>
    <x v="0"/>
    <s v=""/>
    <s v="181210"/>
    <s v="Sängar och lösa sängbottnar, elektiskt reglerbara, antal brukare som erhållit personligt förskrivna hjälpmedel"/>
    <x v="12"/>
    <m/>
    <m/>
    <m/>
    <m/>
    <m/>
    <n v="0"/>
    <n v="306792"/>
    <n v="0"/>
    <n v="1.9835740397698399E-3"/>
    <n v="609"/>
    <n v="-609"/>
    <n v="-1"/>
    <s v="Örebro"/>
    <n v="1"/>
  </r>
  <r>
    <x v="0"/>
    <x v="13"/>
    <x v="13"/>
    <x v="0"/>
    <s v=""/>
    <s v="181224"/>
    <s v="Separata ställbara rygg- och benstöd för sängar, antal brukare som erhållit personligt förskrivna hjälpmedel"/>
    <x v="13"/>
    <m/>
    <m/>
    <m/>
    <m/>
    <m/>
    <n v="351"/>
    <n v="306792"/>
    <n v="1.144097629664398E-3"/>
    <n v="1.1815114311230961E-3"/>
    <n v="362"/>
    <n v="-11"/>
    <n v="-3.0386740331491691E-2"/>
    <s v="Örebro"/>
    <n v="0"/>
  </r>
  <r>
    <x v="0"/>
    <x v="13"/>
    <x v="13"/>
    <x v="0"/>
    <s v=""/>
    <s v="220906"/>
    <s v="Röstförstärkare för personligt bruk, antal brukare som erhållit personligt förskrivna hjälpmedel"/>
    <x v="14"/>
    <m/>
    <m/>
    <m/>
    <m/>
    <m/>
    <n v="16"/>
    <n v="306792"/>
    <n v="5.2152598503220425E-5"/>
    <n v="5.2152598503220425E-5"/>
    <n v="16"/>
    <n v="0"/>
    <n v="0"/>
    <s v="Örebro"/>
    <n v="0"/>
  </r>
  <r>
    <x v="0"/>
    <x v="13"/>
    <x v="13"/>
    <x v="0"/>
    <s v=""/>
    <s v="222109"/>
    <s v="Samtalsapparater, antal brukare som erhållit personligt förskrivna hjälpmedel"/>
    <x v="15"/>
    <m/>
    <m/>
    <m/>
    <m/>
    <m/>
    <n v="40"/>
    <n v="306792"/>
    <n v="1.3038149625805106E-4"/>
    <n v="2.5631475451854877E-4"/>
    <n v="79"/>
    <n v="-39"/>
    <n v="-0.49367088607594933"/>
    <s v="Örebro"/>
    <n v="0"/>
  </r>
  <r>
    <x v="0"/>
    <x v="13"/>
    <x v="13"/>
    <x v="0"/>
    <s v=""/>
    <s v="222112"/>
    <s v="Programvara för närkommunikation, antal brukare som erhållit personligt förskrivna hjälpmedel"/>
    <x v="16"/>
    <m/>
    <m/>
    <m/>
    <m/>
    <m/>
    <n v="10"/>
    <n v="306792"/>
    <n v="3.2595374064512765E-5"/>
    <n v="6.0939107493000965E-5"/>
    <n v="19"/>
    <n v="-9"/>
    <n v="-0.47368421052631582"/>
    <s v="Örebro"/>
    <n v="0"/>
  </r>
  <r>
    <x v="0"/>
    <x v="13"/>
    <x v="13"/>
    <x v="0"/>
    <s v=""/>
    <s v="222712"/>
    <s v="Ur och klockor, antal brukare som erhållit personligt förskrivna hjälpmedel"/>
    <x v="17"/>
    <m/>
    <m/>
    <m/>
    <m/>
    <m/>
    <n v="378"/>
    <n v="306792"/>
    <n v="1.2321051396385824E-3"/>
    <n v="1.4156552596311747E-3"/>
    <n v="434"/>
    <n v="-56"/>
    <n v="-0.12903225806451613"/>
    <s v="Örebro"/>
    <n v="0"/>
  </r>
  <r>
    <x v="0"/>
    <x v="13"/>
    <x v="13"/>
    <x v="0"/>
    <s v=""/>
    <s v="222715"/>
    <s v="Kalendrar och tidtabeller, antal brukare som erhållit personligt förskrivna hjälpmedel"/>
    <x v="18"/>
    <m/>
    <m/>
    <m/>
    <m/>
    <m/>
    <n v="445"/>
    <n v="306792"/>
    <n v="1.4504941458708181E-3"/>
    <n v="1.4760095481574599E-3"/>
    <n v="453"/>
    <n v="-8"/>
    <n v="-1.7660044150110354E-2"/>
    <s v="Örebro"/>
    <n v="0"/>
  </r>
  <r>
    <x v="0"/>
    <x v="13"/>
    <x v="13"/>
    <x v="1"/>
    <s v="1"/>
    <s v="22061"/>
    <s v="I- och Bakom- örat hörapparater"/>
    <x v="19"/>
    <n v="29"/>
    <n v="282"/>
    <n v="302"/>
    <n v="422"/>
    <n v="160"/>
    <n v="1195"/>
    <n v="153826"/>
    <n v="7.768517675815532E-3"/>
    <n v="9.4731992093085304E-3"/>
    <n v="1457"/>
    <n v="-262"/>
    <n v="-0.17982155113246401"/>
    <s v="Örebro"/>
    <n v="0"/>
  </r>
  <r>
    <x v="0"/>
    <x v="13"/>
    <x v="13"/>
    <x v="1"/>
    <s v="2"/>
    <s v="22061"/>
    <s v="I- och Bakom- örat hörapparater"/>
    <x v="19"/>
    <n v="28"/>
    <n v="232"/>
    <n v="236"/>
    <n v="274"/>
    <n v="217"/>
    <n v="987"/>
    <n v="152966"/>
    <n v="6.4524142619928615E-3"/>
    <n v="7.869654917658243E-3"/>
    <n v="1204"/>
    <n v="-217"/>
    <n v="-0.18023255813953487"/>
    <s v="Örebro"/>
    <n v="0"/>
  </r>
  <r>
    <x v="0"/>
    <x v="13"/>
    <x v="13"/>
    <x v="2"/>
    <s v="1"/>
    <s v="061206"/>
    <s v="Ankelortoser"/>
    <x v="20"/>
    <n v="22"/>
    <n v="51"/>
    <n v="11"/>
    <n v="21"/>
    <n v="4"/>
    <n v="109"/>
    <n v="153826"/>
    <n v="7.0859282566016152E-4"/>
    <n v="1.5709435249726053E-3"/>
    <n v="242"/>
    <n v="-133"/>
    <n v="-0.54958677685950419"/>
    <s v="Örebro"/>
    <n v="0"/>
  </r>
  <r>
    <x v="0"/>
    <x v="13"/>
    <x v="13"/>
    <x v="2"/>
    <s v="1"/>
    <s v="061209"/>
    <s v="Knäortoser"/>
    <x v="21"/>
    <n v="1"/>
    <n v="43"/>
    <n v="10"/>
    <n v="11"/>
    <n v="1"/>
    <n v="66"/>
    <n v="153826"/>
    <n v="4.2905620636303357E-4"/>
    <n v="8.3557730724650439E-4"/>
    <n v="129"/>
    <n v="-63"/>
    <n v="-0.48837209302325579"/>
    <s v="Örebro"/>
    <n v="0"/>
  </r>
  <r>
    <x v="0"/>
    <x v="13"/>
    <x v="13"/>
    <x v="2"/>
    <s v="1"/>
    <s v="061212"/>
    <s v="Helbensortoser"/>
    <x v="22"/>
    <n v="0"/>
    <n v="1"/>
    <n v="0"/>
    <n v="1"/>
    <n v="0"/>
    <n v="2"/>
    <n v="153826"/>
    <n v="1.3001703223122228E-5"/>
    <n v="3.6898567148582843E-5"/>
    <n v="6"/>
    <n v="-4"/>
    <n v="-0.66666666666666674"/>
    <s v="Örebro"/>
    <n v="0"/>
  </r>
  <r>
    <x v="0"/>
    <x v="13"/>
    <x v="13"/>
    <x v="2"/>
    <s v="1"/>
    <s v="062409"/>
    <s v="Transtibiella proteser, antal brukare som erhållit personligt förskrivna hjälpmedel"/>
    <x v="23"/>
    <n v="0"/>
    <n v="20"/>
    <n v="2"/>
    <n v="1"/>
    <n v="1"/>
    <n v="24"/>
    <n v="153826"/>
    <n v="1.5602043867746673E-4"/>
    <n v="1.8423873122013726E-4"/>
    <n v="28"/>
    <n v="-4"/>
    <n v="-0.1428571428571429"/>
    <s v="Örebro"/>
    <n v="0"/>
  </r>
  <r>
    <x v="0"/>
    <x v="13"/>
    <x v="13"/>
    <x v="2"/>
    <s v="2"/>
    <s v="061206"/>
    <s v="Ankelortoser"/>
    <x v="20"/>
    <n v="8"/>
    <n v="40"/>
    <n v="17"/>
    <n v="10"/>
    <n v="4"/>
    <n v="79"/>
    <n v="152966"/>
    <n v="5.1645463697815204E-4"/>
    <n v="1.4173259997212579E-3"/>
    <n v="217"/>
    <n v="-138"/>
    <n v="-0.63594470046082952"/>
    <s v="Örebro"/>
    <n v="0"/>
  </r>
  <r>
    <x v="0"/>
    <x v="13"/>
    <x v="13"/>
    <x v="2"/>
    <s v="2"/>
    <s v="061209"/>
    <s v="Knäortoser"/>
    <x v="21"/>
    <n v="1"/>
    <n v="63"/>
    <n v="13"/>
    <n v="11"/>
    <n v="3"/>
    <n v="91"/>
    <n v="152966"/>
    <n v="5.9490344259508648E-4"/>
    <n v="1.1083116266507214E-3"/>
    <n v="170"/>
    <n v="-79"/>
    <n v="-0.46470588235294119"/>
    <s v="Örebro"/>
    <n v="0"/>
  </r>
  <r>
    <x v="0"/>
    <x v="13"/>
    <x v="13"/>
    <x v="2"/>
    <s v="2"/>
    <s v="061212"/>
    <s v="Helbensortoser"/>
    <x v="22"/>
    <n v="0"/>
    <n v="1"/>
    <n v="1"/>
    <n v="0"/>
    <n v="0"/>
    <n v="2"/>
    <n v="152966"/>
    <n v="1.3074800936155747E-5"/>
    <n v="2.8979089907315027E-5"/>
    <n v="4"/>
    <n v="-2"/>
    <n v="-0.5"/>
    <s v="Örebro"/>
    <n v="0"/>
  </r>
  <r>
    <x v="0"/>
    <x v="13"/>
    <x v="13"/>
    <x v="2"/>
    <s v="2"/>
    <s v="062409"/>
    <s v="Transtibiella proteser, antal brukare som erhållit personligt förskrivna hjälpmedel"/>
    <x v="23"/>
    <n v="0"/>
    <n v="4"/>
    <n v="10"/>
    <n v="4"/>
    <n v="0"/>
    <n v="18"/>
    <n v="152966"/>
    <n v="1.1767320842540172E-4"/>
    <n v="8.1847726632153513E-5"/>
    <n v="13"/>
    <n v="5"/>
    <n v="0.38461538461538458"/>
    <s v="Örebro"/>
    <n v="0"/>
  </r>
  <r>
    <x v="0"/>
    <x v="13"/>
    <x v="13"/>
    <x v="3"/>
    <s v=""/>
    <s v="220318"/>
    <s v="Förstorande videosystem, antal brukare som erhållit personligt förskrivna hjälpmedel"/>
    <x v="24"/>
    <m/>
    <m/>
    <m/>
    <m/>
    <m/>
    <n v="89"/>
    <n v="306792"/>
    <n v="2.900988291741636E-4"/>
    <n v="2.900988291741636E-4"/>
    <n v="89"/>
    <n v="0"/>
    <n v="0"/>
    <s v="Örebro"/>
    <n v="0"/>
  </r>
  <r>
    <x v="0"/>
    <x v="13"/>
    <x v="13"/>
    <x v="3"/>
    <s v=""/>
    <s v="221803"/>
    <s v="Utrustning för att spela in och återge ljud, antal brukare som erhållit personligt förskrivna hjälpmedel"/>
    <x v="25"/>
    <m/>
    <m/>
    <m/>
    <m/>
    <m/>
    <n v="79"/>
    <n v="306792"/>
    <n v="2.5750345510965083E-4"/>
    <n v="1.9822806923721411E-4"/>
    <n v="61"/>
    <n v="18"/>
    <n v="0.29508196721311486"/>
    <s v="Örebro"/>
    <n v="0"/>
  </r>
  <r>
    <x v="0"/>
    <x v="13"/>
    <x v="13"/>
    <x v="3"/>
    <s v=""/>
    <s v="223021"/>
    <s v="Läsmaskiner, antal brukare som erhållit personligt förskrivna hjälpmedel"/>
    <x v="26"/>
    <m/>
    <m/>
    <m/>
    <m/>
    <m/>
    <n v="0"/>
    <n v="306792"/>
    <n v="0"/>
    <n v="1.7720352584386851E-5"/>
    <n v="5"/>
    <n v="-5"/>
    <n v="-1"/>
    <s v="Örebro"/>
    <n v="0"/>
  </r>
  <r>
    <x v="0"/>
    <x v="14"/>
    <x v="14"/>
    <x v="0"/>
    <s v=""/>
    <s v="042718"/>
    <s v="Hjälpmedel för stimulering av sinnen och känslighet (tyngdtäcken), antal brukare som erhållit personligt förskrivna hjälpmedel"/>
    <x v="0"/>
    <m/>
    <m/>
    <m/>
    <m/>
    <m/>
    <n v="1053"/>
    <n v="278967"/>
    <n v="3.7746400111841184E-3"/>
    <n v="1.5467336327229094E-3"/>
    <n v="431"/>
    <n v="622"/>
    <n v="1.4431554524361947"/>
    <s v="Västmanland"/>
    <n v="1"/>
  </r>
  <r>
    <x v="0"/>
    <x v="14"/>
    <x v="14"/>
    <x v="0"/>
    <s v=""/>
    <s v="120603"/>
    <s v="Gåstativ, antal brukare som erhållit personligt förskrivna hjälpmedel"/>
    <x v="1"/>
    <m/>
    <m/>
    <m/>
    <m/>
    <m/>
    <n v="350"/>
    <n v="278967"/>
    <n v="1.2546286836794317E-3"/>
    <n v="1.243336228773866E-3"/>
    <n v="347"/>
    <n v="3"/>
    <n v="8.6455331412103043E-3"/>
    <s v="Västmanland"/>
    <n v="0"/>
  </r>
  <r>
    <x v="0"/>
    <x v="14"/>
    <x v="14"/>
    <x v="0"/>
    <s v=""/>
    <s v="120606"/>
    <s v="Rollatorer, antal brukare som erhållit personligt förskrivna hjälpmedel"/>
    <x v="2"/>
    <m/>
    <m/>
    <m/>
    <m/>
    <m/>
    <n v="4832"/>
    <n v="278967"/>
    <n v="1.732104514154004E-2"/>
    <n v="1.9511975227732178E-2"/>
    <n v="5443"/>
    <n v="-611"/>
    <n v="-0.11225427154142931"/>
    <s v="Västmanland"/>
    <n v="0"/>
  </r>
  <r>
    <x v="0"/>
    <x v="14"/>
    <x v="14"/>
    <x v="0"/>
    <s v=""/>
    <s v="120609"/>
    <s v="Gåstolar, antal brukare som erhållit personligt förskrivna hjälpmedel"/>
    <x v="3"/>
    <m/>
    <m/>
    <m/>
    <m/>
    <m/>
    <n v="32"/>
    <n v="278967"/>
    <n v="1.1470890822211946E-4"/>
    <n v="1.3916454882521926E-4"/>
    <n v="39"/>
    <n v="-7"/>
    <n v="-0.17948717948717952"/>
    <s v="Västmanland"/>
    <n v="0"/>
  </r>
  <r>
    <x v="0"/>
    <x v="14"/>
    <x v="14"/>
    <x v="0"/>
    <s v=""/>
    <s v="120612"/>
    <s v="Gåbord, antal brukare som erhållit personligt förskrivna hjälpmedel"/>
    <x v="4"/>
    <m/>
    <m/>
    <m/>
    <m/>
    <m/>
    <n v="882"/>
    <n v="278967"/>
    <n v="3.1616642828721678E-3"/>
    <n v="2.1670800508444329E-3"/>
    <n v="605"/>
    <n v="277"/>
    <n v="0.45785123966942143"/>
    <s v="Västmanland"/>
    <n v="0"/>
  </r>
  <r>
    <x v="0"/>
    <x v="14"/>
    <x v="14"/>
    <x v="0"/>
    <s v=""/>
    <s v="122203"/>
    <s v="Manuella tvåhjulsdrivna rullstolar, antal brukare som erhållit personligt förskrivna hjälpmedel"/>
    <x v="5"/>
    <m/>
    <m/>
    <m/>
    <m/>
    <m/>
    <n v="2287"/>
    <n v="278967"/>
    <n v="8.1981022844995997E-3"/>
    <n v="1.0448831164670215E-2"/>
    <n v="2915"/>
    <n v="-628"/>
    <n v="-0.21543739279588336"/>
    <s v="Västmanland"/>
    <n v="0"/>
  </r>
  <r>
    <x v="0"/>
    <x v="14"/>
    <x v="14"/>
    <x v="0"/>
    <s v=""/>
    <s v="122218"/>
    <s v="Manuella vårdarmanövrerade rullstolar, antal brukare som erhållit personligt förskrivna hjälpmedel"/>
    <x v="6"/>
    <m/>
    <m/>
    <m/>
    <m/>
    <m/>
    <n v="1333"/>
    <n v="278967"/>
    <n v="4.7783429581276637E-3"/>
    <n v="4.5959477430963002E-3"/>
    <n v="1282"/>
    <n v="51"/>
    <n v="3.9781591263650551E-2"/>
    <s v="Västmanland"/>
    <n v="0"/>
  </r>
  <r>
    <x v="0"/>
    <x v="14"/>
    <x v="14"/>
    <x v="0"/>
    <s v=""/>
    <s v="122303"/>
    <s v="Eldrivna rullstolar med manuell direktstyrning, antal brukare som erhållit personligt förskrivna hjälpmedel"/>
    <x v="7"/>
    <m/>
    <m/>
    <m/>
    <m/>
    <m/>
    <n v="91"/>
    <n v="278967"/>
    <n v="3.262034577566522E-4"/>
    <n v="3.072077289227249E-4"/>
    <n v="86"/>
    <n v="5"/>
    <n v="5.8139534883721034E-2"/>
    <s v="Västmanland"/>
    <n v="0"/>
  </r>
  <r>
    <x v="0"/>
    <x v="14"/>
    <x v="14"/>
    <x v="0"/>
    <s v=""/>
    <s v="122306"/>
    <s v="Eldrivna rullstolar med elektronisk styrning, antal brukare som erhållit personligt förskrivna hjälpmedel"/>
    <x v="8"/>
    <m/>
    <m/>
    <m/>
    <m/>
    <m/>
    <n v="93"/>
    <n v="278967"/>
    <n v="3.3337276452053468E-4"/>
    <n v="2.9987744139351743E-4"/>
    <n v="84"/>
    <n v="9"/>
    <n v="0.10714285714285721"/>
    <s v="Västmanland"/>
    <n v="0"/>
  </r>
  <r>
    <x v="0"/>
    <x v="14"/>
    <x v="14"/>
    <x v="0"/>
    <s v=""/>
    <s v="123603"/>
    <s v="Mobila lyftar för överflyttning av en sittande person med hjälp av slingsäten, antal brukare som erhållit personligt förskrivna hjälpmedel"/>
    <x v="9"/>
    <m/>
    <m/>
    <m/>
    <m/>
    <m/>
    <n v="234"/>
    <n v="278967"/>
    <n v="8.3880889137424852E-4"/>
    <n v="1.0768685325761014E-3"/>
    <n v="300"/>
    <n v="-66"/>
    <n v="-0.21999999999999997"/>
    <s v="Västmanland"/>
    <n v="0"/>
  </r>
  <r>
    <x v="0"/>
    <x v="14"/>
    <x v="14"/>
    <x v="0"/>
    <s v=""/>
    <s v="123604"/>
    <s v="Mobila lyftar för överflyttning av en stående person, antal brukare som erhållit personligt förskrivna hjälpmedel"/>
    <x v="10"/>
    <m/>
    <m/>
    <m/>
    <m/>
    <m/>
    <n v="88"/>
    <n v="278967"/>
    <n v="3.154494976108285E-4"/>
    <n v="2.969509404354554E-4"/>
    <n v="83"/>
    <n v="5"/>
    <n v="6.024096385542177E-2"/>
    <s v="Västmanland"/>
    <n v="0"/>
  </r>
  <r>
    <x v="0"/>
    <x v="14"/>
    <x v="14"/>
    <x v="0"/>
    <s v=""/>
    <s v="123612"/>
    <s v="Stationära lyftar monterade på väggar, golv eller i tak, antal brukare som erhållit personligt förskrivna hjälpmedel"/>
    <x v="11"/>
    <m/>
    <m/>
    <m/>
    <m/>
    <m/>
    <n v="49"/>
    <n v="278967"/>
    <n v="1.7564801571512043E-4"/>
    <n v="1.9038451254077757E-4"/>
    <n v="53"/>
    <n v="-4"/>
    <n v="-7.547169811320753E-2"/>
    <s v="Västmanland"/>
    <n v="0"/>
  </r>
  <r>
    <x v="0"/>
    <x v="14"/>
    <x v="14"/>
    <x v="0"/>
    <s v=""/>
    <s v="181210"/>
    <s v="Sängar och lösa sängbottnar, elektiskt reglerbara, antal brukare som erhållit personligt förskrivna hjälpmedel"/>
    <x v="12"/>
    <m/>
    <m/>
    <m/>
    <m/>
    <m/>
    <n v="530"/>
    <n v="278967"/>
    <n v="1.8998662924288535E-3"/>
    <n v="1.9835740397698399E-3"/>
    <n v="553"/>
    <n v="-23"/>
    <n v="-4.1591320072332683E-2"/>
    <s v="Västmanland"/>
    <n v="0"/>
  </r>
  <r>
    <x v="0"/>
    <x v="14"/>
    <x v="14"/>
    <x v="0"/>
    <s v=""/>
    <s v="181224"/>
    <s v="Separata ställbara rygg- och benstöd för sängar, antal brukare som erhållit personligt förskrivna hjälpmedel"/>
    <x v="13"/>
    <m/>
    <m/>
    <m/>
    <m/>
    <m/>
    <n v="317"/>
    <n v="278967"/>
    <n v="1.1363351220753709E-3"/>
    <n v="1.1815114311230961E-3"/>
    <n v="330"/>
    <n v="-13"/>
    <n v="-3.9393939393939426E-2"/>
    <s v="Västmanland"/>
    <n v="0"/>
  </r>
  <r>
    <x v="0"/>
    <x v="14"/>
    <x v="14"/>
    <x v="0"/>
    <s v=""/>
    <s v="220906"/>
    <s v="Röstförstärkare för personligt bruk, antal brukare som erhållit personligt förskrivna hjälpmedel"/>
    <x v="14"/>
    <m/>
    <m/>
    <m/>
    <m/>
    <m/>
    <n v="19"/>
    <n v="278967"/>
    <n v="6.8108414256883427E-5"/>
    <n v="5.2152598503220425E-5"/>
    <n v="15"/>
    <n v="4"/>
    <n v="0.26666666666666661"/>
    <s v="Västmanland"/>
    <n v="0"/>
  </r>
  <r>
    <x v="0"/>
    <x v="14"/>
    <x v="14"/>
    <x v="0"/>
    <s v=""/>
    <s v="222109"/>
    <s v="Samtalsapparater, antal brukare som erhållit personligt förskrivna hjälpmedel"/>
    <x v="15"/>
    <m/>
    <m/>
    <m/>
    <m/>
    <m/>
    <n v="67"/>
    <n v="278967"/>
    <n v="2.4017177659006262E-4"/>
    <n v="2.5631475451854877E-4"/>
    <n v="72"/>
    <n v="-5"/>
    <n v="-6.944444444444442E-2"/>
    <s v="Västmanland"/>
    <n v="0"/>
  </r>
  <r>
    <x v="0"/>
    <x v="14"/>
    <x v="14"/>
    <x v="0"/>
    <s v=""/>
    <s v="222112"/>
    <s v="Programvara för närkommunikation, antal brukare som erhållit personligt förskrivna hjälpmedel"/>
    <x v="16"/>
    <m/>
    <m/>
    <m/>
    <m/>
    <m/>
    <n v="17"/>
    <n v="278967"/>
    <n v="6.0939107493000965E-5"/>
    <n v="6.0939107493000965E-5"/>
    <n v="17"/>
    <n v="0"/>
    <n v="0"/>
    <s v="Västmanland"/>
    <n v="0"/>
  </r>
  <r>
    <x v="0"/>
    <x v="14"/>
    <x v="14"/>
    <x v="0"/>
    <s v=""/>
    <s v="222712"/>
    <s v="Ur och klockor, antal brukare som erhållit personligt förskrivna hjälpmedel"/>
    <x v="17"/>
    <m/>
    <m/>
    <m/>
    <m/>
    <m/>
    <n v="614"/>
    <n v="278967"/>
    <n v="2.2009771765119173E-3"/>
    <n v="1.4156552596311747E-3"/>
    <n v="395"/>
    <n v="219"/>
    <n v="0.55443037974683551"/>
    <s v="Västmanland"/>
    <n v="0"/>
  </r>
  <r>
    <x v="0"/>
    <x v="14"/>
    <x v="14"/>
    <x v="0"/>
    <s v=""/>
    <s v="222715"/>
    <s v="Kalendrar och tidtabeller, antal brukare som erhållit personligt förskrivna hjälpmedel"/>
    <x v="18"/>
    <m/>
    <m/>
    <m/>
    <m/>
    <m/>
    <n v="784"/>
    <n v="278967"/>
    <n v="2.8103682514419269E-3"/>
    <n v="1.4760095481574599E-3"/>
    <n v="412"/>
    <n v="372"/>
    <n v="0.90291262135922334"/>
    <s v="Västmanland"/>
    <n v="0"/>
  </r>
  <r>
    <x v="0"/>
    <x v="14"/>
    <x v="14"/>
    <x v="1"/>
    <s v="1"/>
    <s v="22061"/>
    <s v="I- och Bakom- örat hörapparater"/>
    <x v="19"/>
    <n v="31"/>
    <n v="180"/>
    <n v="252"/>
    <n v="405"/>
    <n v="184"/>
    <n v="1052"/>
    <n v="140788"/>
    <n v="7.4722277466829556E-3"/>
    <n v="9.4731992093085304E-3"/>
    <n v="1334"/>
    <n v="-282"/>
    <n v="-0.21139430284857574"/>
    <s v="Västmanland"/>
    <n v="0"/>
  </r>
  <r>
    <x v="0"/>
    <x v="14"/>
    <x v="14"/>
    <x v="1"/>
    <s v="2"/>
    <s v="22061"/>
    <s v="I- och Bakom- örat hörapparater"/>
    <x v="19"/>
    <n v="25"/>
    <n v="160"/>
    <n v="151"/>
    <n v="311"/>
    <n v="201"/>
    <n v="848"/>
    <n v="138179"/>
    <n v="6.1369672670955793E-3"/>
    <n v="7.869654917658243E-3"/>
    <n v="1087"/>
    <n v="-239"/>
    <n v="-0.21987120515179392"/>
    <s v="Västmanland"/>
    <n v="0"/>
  </r>
  <r>
    <x v="0"/>
    <x v="14"/>
    <x v="14"/>
    <x v="2"/>
    <s v="1"/>
    <s v="061206"/>
    <s v="Ankelortoser"/>
    <x v="20"/>
    <n v="62"/>
    <n v="77"/>
    <n v="29"/>
    <n v="36"/>
    <n v="7"/>
    <n v="211"/>
    <n v="140788"/>
    <n v="1.4987072761883115E-3"/>
    <n v="1.5709435249726053E-3"/>
    <n v="221"/>
    <n v="-10"/>
    <n v="-4.5248868778280493E-2"/>
    <s v="Västmanland"/>
    <n v="0"/>
  </r>
  <r>
    <x v="0"/>
    <x v="14"/>
    <x v="14"/>
    <x v="2"/>
    <s v="1"/>
    <s v="061209"/>
    <s v="Knäortoser"/>
    <x v="21"/>
    <n v="23"/>
    <n v="121"/>
    <n v="49"/>
    <n v="32"/>
    <n v="4"/>
    <n v="229"/>
    <n v="140788"/>
    <n v="1.6265590817399211E-3"/>
    <n v="8.3557730724650439E-4"/>
    <n v="118"/>
    <n v="111"/>
    <n v="0.94067796610169485"/>
    <s v="Västmanland"/>
    <n v="0"/>
  </r>
  <r>
    <x v="0"/>
    <x v="14"/>
    <x v="14"/>
    <x v="2"/>
    <s v="1"/>
    <s v="061212"/>
    <s v="Helbensortoser"/>
    <x v="22"/>
    <n v="8"/>
    <n v="1"/>
    <n v="0"/>
    <n v="3"/>
    <n v="0"/>
    <n v="12"/>
    <n v="140788"/>
    <n v="8.5234537034406343E-5"/>
    <n v="3.6898567148582843E-5"/>
    <n v="5"/>
    <n v="7"/>
    <n v="1.4"/>
    <s v="Västmanland"/>
    <n v="0"/>
  </r>
  <r>
    <x v="0"/>
    <x v="14"/>
    <x v="14"/>
    <x v="2"/>
    <s v="1"/>
    <s v="062409"/>
    <s v="Transtibiella proteser, antal brukare som erhållit personligt förskrivna hjälpmedel"/>
    <x v="23"/>
    <n v="0"/>
    <n v="3"/>
    <n v="2"/>
    <n v="1"/>
    <n v="0"/>
    <n v="6"/>
    <n v="140788"/>
    <n v="4.2617268517203171E-5"/>
    <n v="1.8423873122013726E-4"/>
    <n v="26"/>
    <n v="-20"/>
    <n v="-0.76923076923076916"/>
    <s v="Västmanland"/>
    <n v="0"/>
  </r>
  <r>
    <x v="0"/>
    <x v="14"/>
    <x v="14"/>
    <x v="2"/>
    <s v="2"/>
    <s v="061206"/>
    <s v="Ankelortoser"/>
    <x v="20"/>
    <n v="61"/>
    <n v="92"/>
    <n v="17"/>
    <n v="16"/>
    <n v="5"/>
    <n v="191"/>
    <n v="138179"/>
    <n v="1.3822650330368579E-3"/>
    <n v="1.4173259997212579E-3"/>
    <n v="196"/>
    <n v="-5"/>
    <n v="-2.5510204081632626E-2"/>
    <s v="Västmanland"/>
    <n v="0"/>
  </r>
  <r>
    <x v="0"/>
    <x v="14"/>
    <x v="14"/>
    <x v="2"/>
    <s v="2"/>
    <s v="061209"/>
    <s v="Knäortoser"/>
    <x v="21"/>
    <n v="15"/>
    <n v="161"/>
    <n v="55"/>
    <n v="48"/>
    <n v="8"/>
    <n v="287"/>
    <n v="138179"/>
    <n v="2.077016044406169E-3"/>
    <n v="1.1083116266507214E-3"/>
    <n v="153"/>
    <n v="134"/>
    <n v="0.87581699346405228"/>
    <s v="Västmanland"/>
    <n v="0"/>
  </r>
  <r>
    <x v="0"/>
    <x v="14"/>
    <x v="14"/>
    <x v="2"/>
    <s v="2"/>
    <s v="061212"/>
    <s v="Helbensortoser"/>
    <x v="22"/>
    <n v="6"/>
    <n v="2"/>
    <n v="0"/>
    <n v="0"/>
    <n v="0"/>
    <n v="8"/>
    <n v="138179"/>
    <n v="5.7895917614109236E-5"/>
    <n v="2.8979089907315027E-5"/>
    <n v="4"/>
    <n v="4"/>
    <n v="1"/>
    <s v="Västmanland"/>
    <n v="0"/>
  </r>
  <r>
    <x v="0"/>
    <x v="14"/>
    <x v="14"/>
    <x v="2"/>
    <s v="2"/>
    <s v="062409"/>
    <s v="Transtibiella proteser, antal brukare som erhållit personligt förskrivna hjälpmedel"/>
    <x v="23"/>
    <n v="0"/>
    <n v="2"/>
    <n v="0"/>
    <n v="0"/>
    <n v="0"/>
    <n v="2"/>
    <n v="138179"/>
    <n v="1.4473979403527309E-5"/>
    <n v="8.1847726632153513E-5"/>
    <n v="11"/>
    <n v="-9"/>
    <n v="-0.81818181818181812"/>
    <s v="Västmanland"/>
    <n v="0"/>
  </r>
  <r>
    <x v="0"/>
    <x v="14"/>
    <x v="14"/>
    <x v="3"/>
    <s v=""/>
    <s v="220318"/>
    <s v="Förstorande videosystem, antal brukare som erhållit personligt förskrivna hjälpmedel"/>
    <x v="24"/>
    <m/>
    <m/>
    <m/>
    <m/>
    <m/>
    <n v="63"/>
    <n v="278967"/>
    <n v="2.2583316306229768E-4"/>
    <n v="2.900988291741636E-4"/>
    <n v="81"/>
    <n v="-18"/>
    <n v="-0.22222222222222221"/>
    <s v="Västmanland"/>
    <n v="0"/>
  </r>
  <r>
    <x v="0"/>
    <x v="14"/>
    <x v="14"/>
    <x v="3"/>
    <s v=""/>
    <s v="221803"/>
    <s v="Utrustning för att spela in och återge ljud, antal brukare som erhållit personligt förskrivna hjälpmedel"/>
    <x v="25"/>
    <m/>
    <m/>
    <m/>
    <m/>
    <m/>
    <n v="49"/>
    <n v="278967"/>
    <n v="1.7564801571512043E-4"/>
    <n v="1.9822806923721411E-4"/>
    <n v="55"/>
    <n v="-6"/>
    <n v="-0.10909090909090913"/>
    <s v="Västmanland"/>
    <n v="0"/>
  </r>
  <r>
    <x v="0"/>
    <x v="14"/>
    <x v="14"/>
    <x v="3"/>
    <s v=""/>
    <s v="223021"/>
    <s v="Läsmaskiner, antal brukare som erhållit personligt förskrivna hjälpmedel"/>
    <x v="26"/>
    <m/>
    <m/>
    <m/>
    <m/>
    <m/>
    <n v="7"/>
    <n v="278967"/>
    <n v="2.5092573673588633E-5"/>
    <n v="1.7720352584386851E-5"/>
    <n v="5"/>
    <n v="2"/>
    <n v="0.39999999999999991"/>
    <s v="Västmanland"/>
    <n v="0"/>
  </r>
  <r>
    <x v="0"/>
    <x v="15"/>
    <x v="15"/>
    <x v="0"/>
    <s v=""/>
    <s v="042718"/>
    <s v="Hjälpmedel för stimulering av sinnen och känslighet (tyngdtäcken), antal brukare som erhållit personligt förskrivna hjälpmedel"/>
    <x v="0"/>
    <m/>
    <m/>
    <m/>
    <m/>
    <m/>
    <n v="47"/>
    <n v="288387"/>
    <n v="1.6297544618862849E-4"/>
    <n v="1.5467336327229094E-3"/>
    <n v="446"/>
    <n v="-399"/>
    <n v="-0.89461883408071752"/>
    <s v="Dalarna"/>
    <n v="0"/>
  </r>
  <r>
    <x v="0"/>
    <x v="15"/>
    <x v="15"/>
    <x v="0"/>
    <s v=""/>
    <s v="120603"/>
    <s v="Gåstativ, antal brukare som erhållit personligt förskrivna hjälpmedel"/>
    <x v="1"/>
    <m/>
    <m/>
    <m/>
    <m/>
    <m/>
    <n v="44"/>
    <n v="288387"/>
    <n v="1.5257275813403517E-4"/>
    <n v="1.243336228773866E-3"/>
    <n v="359"/>
    <n v="-315"/>
    <n v="-0.87743732590529244"/>
    <s v="Dalarna"/>
    <n v="0"/>
  </r>
  <r>
    <x v="0"/>
    <x v="15"/>
    <x v="15"/>
    <x v="0"/>
    <s v=""/>
    <s v="120606"/>
    <s v="Rollatorer, antal brukare som erhållit personligt förskrivna hjälpmedel"/>
    <x v="2"/>
    <m/>
    <m/>
    <m/>
    <m/>
    <m/>
    <n v="5627"/>
    <n v="288387"/>
    <n v="1.9511975227732178E-2"/>
    <n v="1.9511975227732178E-2"/>
    <n v="5627"/>
    <n v="0"/>
    <n v="0"/>
    <s v="Dalarna"/>
    <n v="0"/>
  </r>
  <r>
    <x v="0"/>
    <x v="15"/>
    <x v="15"/>
    <x v="0"/>
    <s v=""/>
    <s v="120609"/>
    <s v="Gåstolar, antal brukare som erhållit personligt förskrivna hjälpmedel"/>
    <x v="3"/>
    <m/>
    <m/>
    <m/>
    <m/>
    <m/>
    <n v="41"/>
    <n v="288387"/>
    <n v="1.4217007007944187E-4"/>
    <n v="1.3916454882521926E-4"/>
    <n v="40"/>
    <n v="1"/>
    <n v="2.4999999999999911E-2"/>
    <s v="Dalarna"/>
    <n v="0"/>
  </r>
  <r>
    <x v="0"/>
    <x v="15"/>
    <x v="15"/>
    <x v="0"/>
    <s v=""/>
    <s v="120612"/>
    <s v="Gåbord, antal brukare som erhållit personligt förskrivna hjälpmedel"/>
    <x v="4"/>
    <m/>
    <m/>
    <m/>
    <m/>
    <m/>
    <n v="711"/>
    <n v="288387"/>
    <n v="2.4654370689386139E-3"/>
    <n v="2.1670800508444329E-3"/>
    <n v="625"/>
    <n v="86"/>
    <n v="0.13759999999999994"/>
    <s v="Dalarna"/>
    <n v="0"/>
  </r>
  <r>
    <x v="0"/>
    <x v="15"/>
    <x v="15"/>
    <x v="0"/>
    <s v=""/>
    <s v="122203"/>
    <s v="Manuella tvåhjulsdrivna rullstolar, antal brukare som erhållit personligt förskrivna hjälpmedel"/>
    <x v="5"/>
    <m/>
    <m/>
    <m/>
    <m/>
    <m/>
    <n v="3057"/>
    <n v="288387"/>
    <n v="1.060033912763058E-2"/>
    <n v="1.0448831164670215E-2"/>
    <n v="3013"/>
    <n v="44"/>
    <n v="1.4603385330235641E-2"/>
    <s v="Dalarna"/>
    <n v="0"/>
  </r>
  <r>
    <x v="0"/>
    <x v="15"/>
    <x v="15"/>
    <x v="0"/>
    <s v=""/>
    <s v="122218"/>
    <s v="Manuella vårdarmanövrerade rullstolar, antal brukare som erhållit personligt förskrivna hjälpmedel"/>
    <x v="6"/>
    <m/>
    <m/>
    <m/>
    <m/>
    <m/>
    <n v="802"/>
    <n v="288387"/>
    <n v="2.7809852732612775E-3"/>
    <n v="4.5959477430963002E-3"/>
    <n v="1325"/>
    <n v="-523"/>
    <n v="-0.39471698113207543"/>
    <s v="Dalarna"/>
    <n v="0"/>
  </r>
  <r>
    <x v="0"/>
    <x v="15"/>
    <x v="15"/>
    <x v="0"/>
    <s v=""/>
    <s v="122303"/>
    <s v="Eldrivna rullstolar med manuell direktstyrning, antal brukare som erhållit personligt förskrivna hjälpmedel"/>
    <x v="7"/>
    <m/>
    <m/>
    <m/>
    <m/>
    <m/>
    <n v="101"/>
    <n v="288387"/>
    <n v="3.5022383117130798E-4"/>
    <n v="3.072077289227249E-4"/>
    <n v="89"/>
    <n v="12"/>
    <n v="0.13483146067415741"/>
    <s v="Dalarna"/>
    <n v="0"/>
  </r>
  <r>
    <x v="0"/>
    <x v="15"/>
    <x v="15"/>
    <x v="0"/>
    <s v=""/>
    <s v="122306"/>
    <s v="Eldrivna rullstolar med elektronisk styrning, antal brukare som erhållit personligt förskrivna hjälpmedel"/>
    <x v="8"/>
    <m/>
    <m/>
    <m/>
    <m/>
    <m/>
    <n v="123"/>
    <n v="288387"/>
    <n v="4.2651021023832556E-4"/>
    <n v="2.9987744139351743E-4"/>
    <n v="86"/>
    <n v="37"/>
    <n v="0.43023255813953498"/>
    <s v="Dalarna"/>
    <n v="0"/>
  </r>
  <r>
    <x v="0"/>
    <x v="15"/>
    <x v="15"/>
    <x v="0"/>
    <s v=""/>
    <s v="123603"/>
    <s v="Mobila lyftar för överflyttning av en sittande person med hjälp av slingsäten, antal brukare som erhållit personligt förskrivna hjälpmedel"/>
    <x v="9"/>
    <m/>
    <m/>
    <m/>
    <m/>
    <m/>
    <n v="283"/>
    <n v="288387"/>
    <n v="9.8132023981663524E-4"/>
    <n v="1.0768685325761014E-3"/>
    <n v="311"/>
    <n v="-28"/>
    <n v="-9.0032154340836001E-2"/>
    <s v="Dalarna"/>
    <n v="0"/>
  </r>
  <r>
    <x v="0"/>
    <x v="15"/>
    <x v="15"/>
    <x v="0"/>
    <s v=""/>
    <s v="123604"/>
    <s v="Mobila lyftar för överflyttning av en stående person, antal brukare som erhållit personligt förskrivna hjälpmedel"/>
    <x v="10"/>
    <m/>
    <m/>
    <m/>
    <m/>
    <m/>
    <n v="27"/>
    <n v="288387"/>
    <n v="9.3624192491339759E-5"/>
    <n v="2.969509404354554E-4"/>
    <n v="86"/>
    <n v="-59"/>
    <n v="-0.68604651162790697"/>
    <s v="Dalarna"/>
    <n v="0"/>
  </r>
  <r>
    <x v="0"/>
    <x v="15"/>
    <x v="15"/>
    <x v="0"/>
    <s v=""/>
    <s v="123612"/>
    <s v="Stationära lyftar monterade på väggar, golv eller i tak, antal brukare som erhållit personligt förskrivna hjälpmedel"/>
    <x v="11"/>
    <m/>
    <m/>
    <m/>
    <m/>
    <m/>
    <n v="184"/>
    <n v="288387"/>
    <n v="6.3803153401505619E-4"/>
    <n v="1.9038451254077757E-4"/>
    <n v="55"/>
    <n v="129"/>
    <n v="2.3454545454545452"/>
    <s v="Dalarna"/>
    <n v="0"/>
  </r>
  <r>
    <x v="0"/>
    <x v="15"/>
    <x v="15"/>
    <x v="0"/>
    <s v=""/>
    <s v="181210"/>
    <s v="Sängar och lösa sängbottnar, elektiskt reglerbara, antal brukare som erhållit personligt förskrivna hjälpmedel"/>
    <x v="12"/>
    <m/>
    <m/>
    <m/>
    <m/>
    <m/>
    <n v="678"/>
    <n v="288387"/>
    <n v="2.3510075003380874E-3"/>
    <n v="1.9835740397698399E-3"/>
    <n v="572"/>
    <n v="106"/>
    <n v="0.18531468531468542"/>
    <s v="Dalarna"/>
    <n v="0"/>
  </r>
  <r>
    <x v="0"/>
    <x v="15"/>
    <x v="15"/>
    <x v="0"/>
    <s v=""/>
    <s v="181224"/>
    <s v="Separata ställbara rygg- och benstöd för sängar, antal brukare som erhållit personligt förskrivna hjälpmedel"/>
    <x v="13"/>
    <m/>
    <m/>
    <m/>
    <m/>
    <m/>
    <n v="283"/>
    <n v="288387"/>
    <n v="9.8132023981663524E-4"/>
    <n v="1.1815114311230961E-3"/>
    <n v="341"/>
    <n v="-58"/>
    <n v="-0.1700879765395894"/>
    <s v="Dalarna"/>
    <n v="0"/>
  </r>
  <r>
    <x v="0"/>
    <x v="15"/>
    <x v="15"/>
    <x v="0"/>
    <s v=""/>
    <s v="220906"/>
    <s v="Röstförstärkare för personligt bruk, antal brukare som erhållit personligt förskrivna hjälpmedel"/>
    <x v="14"/>
    <m/>
    <m/>
    <m/>
    <m/>
    <m/>
    <n v="18"/>
    <n v="288387"/>
    <n v="6.2416128327559835E-5"/>
    <n v="5.2152598503220425E-5"/>
    <n v="15"/>
    <n v="3"/>
    <n v="0.19999999999999996"/>
    <s v="Dalarna"/>
    <n v="0"/>
  </r>
  <r>
    <x v="0"/>
    <x v="15"/>
    <x v="15"/>
    <x v="0"/>
    <s v=""/>
    <s v="222109"/>
    <s v="Samtalsapparater, antal brukare som erhållit personligt förskrivna hjälpmedel"/>
    <x v="15"/>
    <m/>
    <m/>
    <m/>
    <m/>
    <m/>
    <n v="84"/>
    <n v="288387"/>
    <n v="2.9127526552861257E-4"/>
    <n v="2.5631475451854877E-4"/>
    <n v="74"/>
    <n v="10"/>
    <n v="0.13513513513513509"/>
    <s v="Dalarna"/>
    <n v="0"/>
  </r>
  <r>
    <x v="0"/>
    <x v="15"/>
    <x v="15"/>
    <x v="0"/>
    <s v=""/>
    <s v="222112"/>
    <s v="Programvara för närkommunikation, antal brukare som erhållit personligt förskrivna hjälpmedel"/>
    <x v="16"/>
    <m/>
    <m/>
    <m/>
    <m/>
    <m/>
    <n v="9"/>
    <n v="288387"/>
    <n v="3.1208064163779917E-5"/>
    <n v="6.0939107493000965E-5"/>
    <n v="18"/>
    <n v="-9"/>
    <n v="-0.5"/>
    <s v="Dalarna"/>
    <n v="0"/>
  </r>
  <r>
    <x v="0"/>
    <x v="15"/>
    <x v="15"/>
    <x v="0"/>
    <s v=""/>
    <s v="222712"/>
    <s v="Ur och klockor, antal brukare som erhållit personligt förskrivna hjälpmedel"/>
    <x v="17"/>
    <m/>
    <m/>
    <m/>
    <m/>
    <m/>
    <n v="349"/>
    <n v="288387"/>
    <n v="1.2101793770176879E-3"/>
    <n v="1.4156552596311747E-3"/>
    <n v="408"/>
    <n v="-59"/>
    <n v="-0.14460784313725494"/>
    <s v="Dalarna"/>
    <n v="0"/>
  </r>
  <r>
    <x v="0"/>
    <x v="15"/>
    <x v="15"/>
    <x v="0"/>
    <s v=""/>
    <s v="222715"/>
    <s v="Kalendrar och tidtabeller, antal brukare som erhållit personligt förskrivna hjälpmedel"/>
    <x v="18"/>
    <m/>
    <m/>
    <m/>
    <m/>
    <m/>
    <n v="477"/>
    <n v="288387"/>
    <n v="1.6540274006803359E-3"/>
    <n v="1.4760095481574599E-3"/>
    <n v="426"/>
    <n v="51"/>
    <n v="0.11971830985915499"/>
    <s v="Dalarna"/>
    <n v="0"/>
  </r>
  <r>
    <x v="0"/>
    <x v="15"/>
    <x v="15"/>
    <x v="1"/>
    <s v="1"/>
    <s v="22061"/>
    <s v="I- och Bakom- örat hörapparater"/>
    <x v="19"/>
    <n v="33"/>
    <n v="234"/>
    <n v="427"/>
    <n v="640"/>
    <n v="262"/>
    <n v="1596"/>
    <n v="145863"/>
    <n v="1.0941774130519734E-2"/>
    <n v="9.4731992093085304E-3"/>
    <n v="1382"/>
    <n v="214"/>
    <n v="0.15484804630969617"/>
    <s v="Dalarna"/>
    <n v="0"/>
  </r>
  <r>
    <x v="0"/>
    <x v="15"/>
    <x v="15"/>
    <x v="1"/>
    <s v="2"/>
    <s v="22061"/>
    <s v="I- och Bakom- örat hörapparater"/>
    <x v="19"/>
    <n v="28"/>
    <n v="226"/>
    <n v="294"/>
    <n v="429"/>
    <n v="312"/>
    <n v="1289"/>
    <n v="142524"/>
    <n v="9.0440908197917547E-3"/>
    <n v="7.869654917658243E-3"/>
    <n v="1122"/>
    <n v="167"/>
    <n v="0.14884135472370774"/>
    <s v="Dalarna"/>
    <n v="0"/>
  </r>
  <r>
    <x v="0"/>
    <x v="15"/>
    <x v="15"/>
    <x v="2"/>
    <s v="1"/>
    <s v="061206"/>
    <s v="Ankelortoser"/>
    <x v="20"/>
    <n v="39"/>
    <n v="100"/>
    <n v="58"/>
    <n v="36"/>
    <n v="10"/>
    <n v="243"/>
    <n v="145863"/>
    <n v="1.6659468131054482E-3"/>
    <n v="1.5709435249726053E-3"/>
    <n v="229"/>
    <n v="14"/>
    <n v="6.1135371179039222E-2"/>
    <s v="Dalarna"/>
    <n v="0"/>
  </r>
  <r>
    <x v="0"/>
    <x v="15"/>
    <x v="15"/>
    <x v="2"/>
    <s v="1"/>
    <s v="061209"/>
    <s v="Knäortoser"/>
    <x v="21"/>
    <n v="16"/>
    <n v="62"/>
    <n v="15"/>
    <n v="20"/>
    <n v="9"/>
    <n v="122"/>
    <n v="145863"/>
    <n v="8.3640128065376419E-4"/>
    <n v="8.3557730724650439E-4"/>
    <n v="122"/>
    <n v="0"/>
    <n v="0"/>
    <s v="Dalarna"/>
    <n v="0"/>
  </r>
  <r>
    <x v="0"/>
    <x v="15"/>
    <x v="15"/>
    <x v="2"/>
    <s v="1"/>
    <s v="061212"/>
    <s v="Helbensortoser"/>
    <x v="22"/>
    <n v="3"/>
    <n v="1"/>
    <n v="0"/>
    <n v="0"/>
    <n v="0"/>
    <n v="4"/>
    <n v="145863"/>
    <n v="2.7422992808320136E-5"/>
    <n v="3.6898567148582843E-5"/>
    <n v="5"/>
    <n v="-1"/>
    <n v="-0.19999999999999996"/>
    <s v="Dalarna"/>
    <n v="0"/>
  </r>
  <r>
    <x v="0"/>
    <x v="15"/>
    <x v="15"/>
    <x v="2"/>
    <s v="1"/>
    <s v="062409"/>
    <s v="Transtibiella proteser, antal brukare som erhållit personligt förskrivna hjälpmedel"/>
    <x v="23"/>
    <n v="0"/>
    <n v="5"/>
    <n v="1"/>
    <n v="7"/>
    <n v="2"/>
    <n v="15"/>
    <n v="145863"/>
    <n v="1.0283622303120051E-4"/>
    <n v="1.8423873122013726E-4"/>
    <n v="27"/>
    <n v="-12"/>
    <n v="-0.44444444444444442"/>
    <s v="Dalarna"/>
    <n v="0"/>
  </r>
  <r>
    <x v="0"/>
    <x v="15"/>
    <x v="15"/>
    <x v="2"/>
    <s v="2"/>
    <s v="061206"/>
    <s v="Ankelortoser"/>
    <x v="20"/>
    <n v="25"/>
    <n v="109"/>
    <n v="38"/>
    <n v="26"/>
    <n v="9"/>
    <n v="207"/>
    <n v="142524"/>
    <n v="1.4523869664056579E-3"/>
    <n v="1.4173259997212579E-3"/>
    <n v="202"/>
    <n v="5"/>
    <n v="2.4752475247524774E-2"/>
    <s v="Dalarna"/>
    <n v="0"/>
  </r>
  <r>
    <x v="0"/>
    <x v="15"/>
    <x v="15"/>
    <x v="2"/>
    <s v="2"/>
    <s v="061209"/>
    <s v="Knäortoser"/>
    <x v="21"/>
    <n v="21"/>
    <n v="89"/>
    <n v="19"/>
    <n v="30"/>
    <n v="13"/>
    <n v="172"/>
    <n v="142524"/>
    <n v="1.2068142909264406E-3"/>
    <n v="1.1083116266507214E-3"/>
    <n v="158"/>
    <n v="14"/>
    <n v="8.8607594936708889E-2"/>
    <s v="Dalarna"/>
    <n v="0"/>
  </r>
  <r>
    <x v="0"/>
    <x v="15"/>
    <x v="15"/>
    <x v="2"/>
    <s v="2"/>
    <s v="061212"/>
    <s v="Helbensortoser"/>
    <x v="22"/>
    <n v="1"/>
    <n v="0"/>
    <n v="0"/>
    <n v="0"/>
    <n v="0"/>
    <n v="1"/>
    <n v="142524"/>
    <n v="7.0163621565490728E-6"/>
    <n v="2.8979089907315027E-5"/>
    <n v="4"/>
    <n v="-3"/>
    <n v="-0.75"/>
    <s v="Dalarna"/>
    <n v="0"/>
  </r>
  <r>
    <x v="0"/>
    <x v="15"/>
    <x v="15"/>
    <x v="2"/>
    <s v="2"/>
    <s v="062409"/>
    <s v="Transtibiella proteser, antal brukare som erhållit personligt förskrivna hjälpmedel"/>
    <x v="23"/>
    <n v="0"/>
    <n v="0"/>
    <n v="0"/>
    <n v="0"/>
    <n v="1"/>
    <n v="1"/>
    <n v="142524"/>
    <n v="7.0163621565490728E-6"/>
    <n v="8.1847726632153513E-5"/>
    <n v="12"/>
    <n v="-11"/>
    <n v="-0.91666666666666663"/>
    <s v="Dalarna"/>
    <n v="0"/>
  </r>
  <r>
    <x v="0"/>
    <x v="15"/>
    <x v="15"/>
    <x v="3"/>
    <s v=""/>
    <s v="220318"/>
    <s v="Förstorande videosystem, antal brukare som erhållit personligt förskrivna hjälpmedel"/>
    <x v="24"/>
    <m/>
    <m/>
    <m/>
    <m/>
    <m/>
    <n v="82"/>
    <n v="288387"/>
    <n v="2.8434014015888374E-4"/>
    <n v="2.900988291741636E-4"/>
    <n v="84"/>
    <n v="-2"/>
    <n v="-2.3809523809523836E-2"/>
    <s v="Dalarna"/>
    <n v="0"/>
  </r>
  <r>
    <x v="0"/>
    <x v="15"/>
    <x v="15"/>
    <x v="3"/>
    <s v=""/>
    <s v="221803"/>
    <s v="Utrustning för att spela in och återge ljud, antal brukare som erhållit personligt förskrivna hjälpmedel"/>
    <x v="25"/>
    <m/>
    <m/>
    <m/>
    <m/>
    <m/>
    <n v="32"/>
    <n v="288387"/>
    <n v="1.1096200591566193E-4"/>
    <n v="1.9822806923721411E-4"/>
    <n v="57"/>
    <n v="-25"/>
    <n v="-0.43859649122807021"/>
    <s v="Dalarna"/>
    <n v="0"/>
  </r>
  <r>
    <x v="0"/>
    <x v="15"/>
    <x v="15"/>
    <x v="3"/>
    <s v=""/>
    <s v="223021"/>
    <s v="Läsmaskiner, antal brukare som erhållit personligt förskrivna hjälpmedel"/>
    <x v="26"/>
    <m/>
    <m/>
    <m/>
    <m/>
    <m/>
    <n v="8"/>
    <n v="288387"/>
    <n v="2.7740501478915484E-5"/>
    <n v="1.7720352584386851E-5"/>
    <n v="5"/>
    <n v="3"/>
    <n v="0.60000000000000009"/>
    <s v="Dalarna"/>
    <n v="0"/>
  </r>
  <r>
    <x v="0"/>
    <x v="16"/>
    <x v="16"/>
    <x v="0"/>
    <s v=""/>
    <s v="042718"/>
    <s v="Hjälpmedel för stimulering av sinnen och känslighet (tyngdtäcken), antal brukare som erhållit personligt förskrivna hjälpmedel"/>
    <x v="0"/>
    <m/>
    <m/>
    <m/>
    <m/>
    <m/>
    <n v="57"/>
    <n v="287767"/>
    <n v="1.9807691639416611E-4"/>
    <n v="1.5467336327229094E-3"/>
    <n v="445"/>
    <n v="-388"/>
    <n v="-0.87191011235955052"/>
    <s v="Gävleborg"/>
    <n v="0"/>
  </r>
  <r>
    <x v="0"/>
    <x v="16"/>
    <x v="16"/>
    <x v="0"/>
    <s v=""/>
    <s v="120603"/>
    <s v="Gåstativ, antal brukare som erhållit personligt förskrivna hjälpmedel"/>
    <x v="1"/>
    <m/>
    <m/>
    <m/>
    <m/>
    <m/>
    <n v="368"/>
    <n v="287767"/>
    <n v="1.2788123725097041E-3"/>
    <n v="1.243336228773866E-3"/>
    <n v="358"/>
    <n v="10"/>
    <n v="2.7932960893854775E-2"/>
    <s v="Gävleborg"/>
    <n v="0"/>
  </r>
  <r>
    <x v="0"/>
    <x v="16"/>
    <x v="16"/>
    <x v="0"/>
    <s v=""/>
    <s v="120606"/>
    <s v="Rollatorer, antal brukare som erhållit personligt förskrivna hjälpmedel"/>
    <x v="2"/>
    <m/>
    <m/>
    <m/>
    <m/>
    <m/>
    <n v="2393"/>
    <n v="287767"/>
    <n v="8.3157554549340273E-3"/>
    <n v="1.9511975227732178E-2"/>
    <n v="5615"/>
    <n v="-3222"/>
    <n v="-0.57382012466607302"/>
    <s v="Gävleborg"/>
    <n v="1"/>
  </r>
  <r>
    <x v="0"/>
    <x v="16"/>
    <x v="16"/>
    <x v="0"/>
    <s v=""/>
    <s v="120609"/>
    <s v="Gåstolar, antal brukare som erhållit personligt förskrivna hjälpmedel"/>
    <x v="3"/>
    <m/>
    <m/>
    <m/>
    <m/>
    <m/>
    <n v="41"/>
    <n v="287767"/>
    <n v="1.4247637845896159E-4"/>
    <n v="1.3916454882521926E-4"/>
    <n v="40"/>
    <n v="1"/>
    <n v="2.4999999999999911E-2"/>
    <s v="Gävleborg"/>
    <n v="0"/>
  </r>
  <r>
    <x v="0"/>
    <x v="16"/>
    <x v="16"/>
    <x v="0"/>
    <s v=""/>
    <s v="120612"/>
    <s v="Gåbord, antal brukare som erhållit personligt förskrivna hjälpmedel"/>
    <x v="4"/>
    <m/>
    <m/>
    <m/>
    <m/>
    <m/>
    <n v="621"/>
    <n v="287767"/>
    <n v="2.1579958786101254E-3"/>
    <n v="2.1670800508444329E-3"/>
    <n v="624"/>
    <n v="-3"/>
    <n v="-4.8076923076922906E-3"/>
    <s v="Gävleborg"/>
    <n v="0"/>
  </r>
  <r>
    <x v="0"/>
    <x v="16"/>
    <x v="16"/>
    <x v="0"/>
    <s v=""/>
    <s v="122203"/>
    <s v="Manuella tvåhjulsdrivna rullstolar, antal brukare som erhållit personligt förskrivna hjälpmedel"/>
    <x v="5"/>
    <m/>
    <m/>
    <m/>
    <m/>
    <m/>
    <n v="2936"/>
    <n v="287767"/>
    <n v="1.020269871111003E-2"/>
    <n v="1.0448831164670215E-2"/>
    <n v="3007"/>
    <n v="-71"/>
    <n v="-2.3611572996341867E-2"/>
    <s v="Gävleborg"/>
    <n v="0"/>
  </r>
  <r>
    <x v="0"/>
    <x v="16"/>
    <x v="16"/>
    <x v="0"/>
    <s v=""/>
    <s v="122218"/>
    <s v="Manuella vårdarmanövrerade rullstolar, antal brukare som erhållit personligt förskrivna hjälpmedel"/>
    <x v="6"/>
    <m/>
    <m/>
    <m/>
    <m/>
    <m/>
    <n v="1312"/>
    <n v="287767"/>
    <n v="4.559244110686771E-3"/>
    <n v="4.5959477430963002E-3"/>
    <n v="1323"/>
    <n v="-11"/>
    <n v="-8.3144368858654172E-3"/>
    <s v="Gävleborg"/>
    <n v="0"/>
  </r>
  <r>
    <x v="0"/>
    <x v="16"/>
    <x v="16"/>
    <x v="0"/>
    <s v=""/>
    <s v="122303"/>
    <s v="Eldrivna rullstolar med manuell direktstyrning, antal brukare som erhållit personligt förskrivna hjälpmedel"/>
    <x v="7"/>
    <m/>
    <m/>
    <m/>
    <m/>
    <m/>
    <n v="15"/>
    <n v="287767"/>
    <n v="5.2125504314254243E-5"/>
    <n v="3.072077289227249E-4"/>
    <n v="88"/>
    <n v="-73"/>
    <n v="-0.82954545454545459"/>
    <s v="Gävleborg"/>
    <n v="0"/>
  </r>
  <r>
    <x v="0"/>
    <x v="16"/>
    <x v="16"/>
    <x v="0"/>
    <s v=""/>
    <s v="122306"/>
    <s v="Eldrivna rullstolar med elektronisk styrning, antal brukare som erhållit personligt förskrivna hjälpmedel"/>
    <x v="8"/>
    <m/>
    <m/>
    <m/>
    <m/>
    <m/>
    <n v="98"/>
    <n v="287767"/>
    <n v="3.405532948531277E-4"/>
    <n v="2.9987744139351743E-4"/>
    <n v="86"/>
    <n v="12"/>
    <n v="0.13953488372093026"/>
    <s v="Gävleborg"/>
    <n v="0"/>
  </r>
  <r>
    <x v="0"/>
    <x v="16"/>
    <x v="16"/>
    <x v="0"/>
    <s v=""/>
    <s v="123603"/>
    <s v="Mobila lyftar för överflyttning av en sittande person med hjälp av slingsäten, antal brukare som erhållit personligt förskrivna hjälpmedel"/>
    <x v="9"/>
    <m/>
    <m/>
    <m/>
    <m/>
    <m/>
    <n v="471"/>
    <n v="287767"/>
    <n v="1.6367408354675832E-3"/>
    <n v="1.0768685325761014E-3"/>
    <n v="310"/>
    <n v="161"/>
    <n v="0.51935483870967736"/>
    <s v="Gävleborg"/>
    <n v="0"/>
  </r>
  <r>
    <x v="0"/>
    <x v="16"/>
    <x v="16"/>
    <x v="0"/>
    <s v=""/>
    <s v="123604"/>
    <s v="Mobila lyftar för överflyttning av en stående person, antal brukare som erhållit personligt förskrivna hjälpmedel"/>
    <x v="10"/>
    <m/>
    <m/>
    <m/>
    <m/>
    <m/>
    <n v="153"/>
    <n v="287767"/>
    <n v="5.316801440053932E-4"/>
    <n v="2.969509404354554E-4"/>
    <n v="85"/>
    <n v="68"/>
    <n v="0.8"/>
    <s v="Gävleborg"/>
    <n v="0"/>
  </r>
  <r>
    <x v="0"/>
    <x v="16"/>
    <x v="16"/>
    <x v="0"/>
    <s v=""/>
    <s v="123612"/>
    <s v="Stationära lyftar monterade på väggar, golv eller i tak, antal brukare som erhållit personligt förskrivna hjälpmedel"/>
    <x v="11"/>
    <m/>
    <m/>
    <m/>
    <m/>
    <m/>
    <n v="55"/>
    <n v="287767"/>
    <n v="1.9112684915226555E-4"/>
    <n v="1.9038451254077757E-4"/>
    <n v="55"/>
    <n v="0"/>
    <n v="0"/>
    <s v="Gävleborg"/>
    <n v="0"/>
  </r>
  <r>
    <x v="0"/>
    <x v="16"/>
    <x v="16"/>
    <x v="0"/>
    <s v=""/>
    <s v="181210"/>
    <s v="Sängar och lösa sängbottnar, elektiskt reglerbara, antal brukare som erhållit personligt förskrivna hjälpmedel"/>
    <x v="12"/>
    <m/>
    <m/>
    <m/>
    <m/>
    <m/>
    <n v="1140"/>
    <n v="287767"/>
    <n v="3.9615383278833226E-3"/>
    <n v="1.9835740397698399E-3"/>
    <n v="571"/>
    <n v="569"/>
    <n v="0.99649737302977237"/>
    <s v="Gävleborg"/>
    <n v="1"/>
  </r>
  <r>
    <x v="0"/>
    <x v="16"/>
    <x v="16"/>
    <x v="0"/>
    <s v=""/>
    <s v="181224"/>
    <s v="Separata ställbara rygg- och benstöd för sängar, antal brukare som erhållit personligt förskrivna hjälpmedel"/>
    <x v="13"/>
    <m/>
    <m/>
    <m/>
    <m/>
    <m/>
    <n v="340"/>
    <n v="287767"/>
    <n v="1.1815114311230961E-3"/>
    <n v="1.1815114311230961E-3"/>
    <n v="340"/>
    <n v="0"/>
    <n v="0"/>
    <s v="Gävleborg"/>
    <n v="0"/>
  </r>
  <r>
    <x v="0"/>
    <x v="16"/>
    <x v="16"/>
    <x v="0"/>
    <s v=""/>
    <s v="220906"/>
    <s v="Röstförstärkare för personligt bruk, antal brukare som erhållit personligt förskrivna hjälpmedel"/>
    <x v="14"/>
    <m/>
    <m/>
    <m/>
    <m/>
    <m/>
    <n v="18"/>
    <n v="287767"/>
    <n v="6.2550605177105086E-5"/>
    <n v="5.2152598503220425E-5"/>
    <n v="15"/>
    <n v="3"/>
    <n v="0.19999999999999996"/>
    <s v="Gävleborg"/>
    <n v="0"/>
  </r>
  <r>
    <x v="0"/>
    <x v="16"/>
    <x v="16"/>
    <x v="0"/>
    <s v=""/>
    <s v="222109"/>
    <s v="Samtalsapparater, antal brukare som erhållit personligt förskrivna hjälpmedel"/>
    <x v="15"/>
    <m/>
    <m/>
    <m/>
    <m/>
    <m/>
    <n v="93"/>
    <n v="287767"/>
    <n v="3.2317812674837631E-4"/>
    <n v="2.5631475451854877E-4"/>
    <n v="74"/>
    <n v="19"/>
    <n v="0.2567567567567568"/>
    <s v="Gävleborg"/>
    <n v="0"/>
  </r>
  <r>
    <x v="0"/>
    <x v="16"/>
    <x v="16"/>
    <x v="0"/>
    <s v=""/>
    <s v="222112"/>
    <s v="Programvara för närkommunikation, antal brukare som erhållit personligt förskrivna hjälpmedel"/>
    <x v="16"/>
    <m/>
    <m/>
    <m/>
    <m/>
    <m/>
    <n v="26"/>
    <n v="287767"/>
    <n v="9.0350874144707344E-5"/>
    <n v="6.0939107493000965E-5"/>
    <n v="18"/>
    <n v="8"/>
    <n v="0.44444444444444442"/>
    <s v="Gävleborg"/>
    <n v="0"/>
  </r>
  <r>
    <x v="0"/>
    <x v="16"/>
    <x v="16"/>
    <x v="0"/>
    <s v=""/>
    <s v="222712"/>
    <s v="Ur och klockor, antal brukare som erhållit personligt förskrivna hjälpmedel"/>
    <x v="17"/>
    <m/>
    <m/>
    <m/>
    <m/>
    <m/>
    <n v="194"/>
    <n v="287767"/>
    <n v="6.7415652246435485E-4"/>
    <n v="1.4156552596311747E-3"/>
    <n v="407"/>
    <n v="-213"/>
    <n v="-0.52334152334152328"/>
    <s v="Gävleborg"/>
    <n v="0"/>
  </r>
  <r>
    <x v="0"/>
    <x v="16"/>
    <x v="16"/>
    <x v="0"/>
    <s v=""/>
    <s v="222715"/>
    <s v="Kalendrar och tidtabeller, antal brukare som erhållit personligt förskrivna hjälpmedel"/>
    <x v="18"/>
    <m/>
    <m/>
    <m/>
    <m/>
    <m/>
    <n v="260"/>
    <n v="287767"/>
    <n v="9.0350874144707347E-4"/>
    <n v="1.4760095481574599E-3"/>
    <n v="425"/>
    <n v="-165"/>
    <n v="-0.38823529411764701"/>
    <s v="Gävleborg"/>
    <n v="0"/>
  </r>
  <r>
    <x v="0"/>
    <x v="16"/>
    <x v="16"/>
    <x v="1"/>
    <s v="1"/>
    <s v="22061"/>
    <s v="I- och Bakom- örat hörapparater"/>
    <x v="19"/>
    <n v="20"/>
    <n v="216"/>
    <n v="441"/>
    <n v="625"/>
    <n v="248"/>
    <n v="1550"/>
    <n v="144953"/>
    <n v="1.0693121218601892E-2"/>
    <n v="9.4731992093085304E-3"/>
    <n v="1373"/>
    <n v="177"/>
    <n v="0.1289147851420247"/>
    <s v="Gävleborg"/>
    <n v="0"/>
  </r>
  <r>
    <x v="0"/>
    <x v="16"/>
    <x v="16"/>
    <x v="1"/>
    <s v="2"/>
    <s v="22061"/>
    <s v="I- och Bakom- örat hörapparater"/>
    <x v="19"/>
    <n v="15"/>
    <n v="207"/>
    <n v="242"/>
    <n v="449"/>
    <n v="328"/>
    <n v="1241"/>
    <n v="142814"/>
    <n v="8.6896242665284919E-3"/>
    <n v="7.869654917658243E-3"/>
    <n v="1124"/>
    <n v="117"/>
    <n v="0.10409252669039137"/>
    <s v="Gävleborg"/>
    <n v="0"/>
  </r>
  <r>
    <x v="0"/>
    <x v="16"/>
    <x v="16"/>
    <x v="2"/>
    <s v="1"/>
    <s v="061206"/>
    <s v="Ankelortoser"/>
    <x v="20"/>
    <n v="69"/>
    <n v="61"/>
    <n v="25"/>
    <n v="23"/>
    <n v="3"/>
    <n v="181"/>
    <n v="144953"/>
    <n v="1.2486806068173822E-3"/>
    <n v="1.5709435249726053E-3"/>
    <n v="228"/>
    <n v="-47"/>
    <n v="-0.20614035087719296"/>
    <s v="Gävleborg"/>
    <n v="0"/>
  </r>
  <r>
    <x v="0"/>
    <x v="16"/>
    <x v="16"/>
    <x v="2"/>
    <s v="1"/>
    <s v="061209"/>
    <s v="Knäortoser"/>
    <x v="21"/>
    <n v="21"/>
    <n v="66"/>
    <n v="16"/>
    <n v="11"/>
    <n v="7"/>
    <n v="121"/>
    <n v="144953"/>
    <n v="8.3475333383924448E-4"/>
    <n v="8.3557730724650439E-4"/>
    <n v="121"/>
    <n v="0"/>
    <n v="0"/>
    <s v="Gävleborg"/>
    <n v="0"/>
  </r>
  <r>
    <x v="0"/>
    <x v="16"/>
    <x v="16"/>
    <x v="2"/>
    <s v="1"/>
    <s v="061212"/>
    <s v="Helbensortoser"/>
    <x v="22"/>
    <n v="1"/>
    <n v="4"/>
    <n v="1"/>
    <n v="0"/>
    <n v="0"/>
    <n v="6"/>
    <n v="144953"/>
    <n v="4.1392727297813777E-5"/>
    <n v="3.6898567148582843E-5"/>
    <n v="5"/>
    <n v="1"/>
    <n v="0.19999999999999996"/>
    <s v="Gävleborg"/>
    <n v="0"/>
  </r>
  <r>
    <x v="0"/>
    <x v="16"/>
    <x v="16"/>
    <x v="2"/>
    <s v="1"/>
    <s v="062409"/>
    <s v="Transtibiella proteser, antal brukare som erhållit personligt förskrivna hjälpmedel"/>
    <x v="23"/>
    <n v="0"/>
    <n v="10"/>
    <n v="4"/>
    <n v="10"/>
    <n v="3"/>
    <n v="27"/>
    <n v="144953"/>
    <n v="1.8626727284016197E-4"/>
    <n v="1.8423873122013726E-4"/>
    <n v="27"/>
    <n v="0"/>
    <n v="0"/>
    <s v="Gävleborg"/>
    <n v="0"/>
  </r>
  <r>
    <x v="0"/>
    <x v="16"/>
    <x v="16"/>
    <x v="2"/>
    <s v="2"/>
    <s v="061206"/>
    <s v="Ankelortoser"/>
    <x v="20"/>
    <n v="51"/>
    <n v="63"/>
    <n v="15"/>
    <n v="13"/>
    <n v="5"/>
    <n v="147"/>
    <n v="142814"/>
    <n v="1.0293108518772669E-3"/>
    <n v="1.4173259997212579E-3"/>
    <n v="202"/>
    <n v="-55"/>
    <n v="-0.2722772277227723"/>
    <s v="Gävleborg"/>
    <n v="0"/>
  </r>
  <r>
    <x v="0"/>
    <x v="16"/>
    <x v="16"/>
    <x v="2"/>
    <s v="2"/>
    <s v="061209"/>
    <s v="Knäortoser"/>
    <x v="21"/>
    <n v="18"/>
    <n v="86"/>
    <n v="15"/>
    <n v="13"/>
    <n v="10"/>
    <n v="142"/>
    <n v="142814"/>
    <n v="9.943002786841626E-4"/>
    <n v="1.1083116266507214E-3"/>
    <n v="158"/>
    <n v="-16"/>
    <n v="-0.10126582278481011"/>
    <s v="Gävleborg"/>
    <n v="0"/>
  </r>
  <r>
    <x v="0"/>
    <x v="16"/>
    <x v="16"/>
    <x v="2"/>
    <s v="2"/>
    <s v="061212"/>
    <s v="Helbensortoser"/>
    <x v="22"/>
    <n v="1"/>
    <n v="2"/>
    <n v="0"/>
    <n v="0"/>
    <n v="0"/>
    <n v="3"/>
    <n v="142814"/>
    <n v="2.1006343915862591E-5"/>
    <n v="2.8979089907315027E-5"/>
    <n v="4"/>
    <n v="-1"/>
    <n v="-0.25"/>
    <s v="Gävleborg"/>
    <n v="0"/>
  </r>
  <r>
    <x v="0"/>
    <x v="16"/>
    <x v="16"/>
    <x v="2"/>
    <s v="2"/>
    <s v="062409"/>
    <s v="Transtibiella proteser, antal brukare som erhållit personligt förskrivna hjälpmedel"/>
    <x v="23"/>
    <n v="0"/>
    <n v="12"/>
    <n v="1"/>
    <n v="2"/>
    <n v="3"/>
    <n v="18"/>
    <n v="142814"/>
    <n v="1.2603806349517554E-4"/>
    <n v="8.1847726632153513E-5"/>
    <n v="12"/>
    <n v="6"/>
    <n v="0.5"/>
    <s v="Gävleborg"/>
    <n v="0"/>
  </r>
  <r>
    <x v="0"/>
    <x v="16"/>
    <x v="16"/>
    <x v="3"/>
    <s v=""/>
    <s v="220318"/>
    <s v="Förstorande videosystem, antal brukare som erhållit personligt förskrivna hjälpmedel"/>
    <x v="24"/>
    <m/>
    <m/>
    <m/>
    <m/>
    <m/>
    <n v="70"/>
    <n v="287767"/>
    <n v="2.4325235346651979E-4"/>
    <n v="2.900988291741636E-4"/>
    <n v="83"/>
    <n v="-13"/>
    <n v="-0.15662650602409633"/>
    <s v="Gävleborg"/>
    <n v="0"/>
  </r>
  <r>
    <x v="0"/>
    <x v="16"/>
    <x v="16"/>
    <x v="3"/>
    <s v=""/>
    <s v="221803"/>
    <s v="Utrustning för att spela in och återge ljud, antal brukare som erhållit personligt förskrivna hjälpmedel"/>
    <x v="25"/>
    <m/>
    <m/>
    <m/>
    <m/>
    <m/>
    <n v="2"/>
    <n v="287767"/>
    <n v="6.9500672419005652E-6"/>
    <n v="1.9822806923721411E-4"/>
    <n v="57"/>
    <n v="-55"/>
    <n v="-0.96491228070175439"/>
    <s v="Gävleborg"/>
    <n v="0"/>
  </r>
  <r>
    <x v="0"/>
    <x v="16"/>
    <x v="16"/>
    <x v="3"/>
    <s v=""/>
    <s v="223021"/>
    <s v="Läsmaskiner, antal brukare som erhållit personligt förskrivna hjälpmedel"/>
    <x v="26"/>
    <m/>
    <m/>
    <m/>
    <m/>
    <m/>
    <n v="6"/>
    <n v="287767"/>
    <n v="2.0850201725701697E-5"/>
    <n v="1.7720352584386851E-5"/>
    <n v="5"/>
    <n v="1"/>
    <n v="0.19999999999999996"/>
    <s v="Gävleborg"/>
    <n v="0"/>
  </r>
  <r>
    <x v="0"/>
    <x v="17"/>
    <x v="17"/>
    <x v="0"/>
    <s v=""/>
    <s v="042718"/>
    <s v="Hjälpmedel för stimulering av sinnen och känslighet (tyngdtäcken), antal brukare som erhållit personligt förskrivna hjälpmedel"/>
    <x v="0"/>
    <m/>
    <m/>
    <m/>
    <m/>
    <m/>
    <n v="2"/>
    <n v="244193"/>
    <n v="8.1902429635575146E-6"/>
    <n v="1.5467336327229094E-3"/>
    <n v="378"/>
    <n v="-376"/>
    <n v="-0.99470899470899465"/>
    <s v="Västernorrland"/>
    <n v="0"/>
  </r>
  <r>
    <x v="0"/>
    <x v="17"/>
    <x v="17"/>
    <x v="0"/>
    <s v=""/>
    <s v="120603"/>
    <s v="Gåstativ, antal brukare som erhållit personligt förskrivna hjälpmedel"/>
    <x v="1"/>
    <m/>
    <m/>
    <m/>
    <m/>
    <m/>
    <n v="0"/>
    <n v="244193"/>
    <n v="0"/>
    <n v="1.243336228773866E-3"/>
    <n v="304"/>
    <n v="-304"/>
    <n v="-1"/>
    <s v="Västernorrland"/>
    <n v="0"/>
  </r>
  <r>
    <x v="0"/>
    <x v="17"/>
    <x v="17"/>
    <x v="0"/>
    <s v=""/>
    <s v="120606"/>
    <s v="Rollatorer, antal brukare som erhållit personligt förskrivna hjälpmedel"/>
    <x v="2"/>
    <m/>
    <m/>
    <m/>
    <m/>
    <m/>
    <n v="5827"/>
    <n v="244193"/>
    <n v="2.3862272874324818E-2"/>
    <n v="1.9511975227732178E-2"/>
    <n v="4765"/>
    <n v="1062"/>
    <n v="0.222875131164743"/>
    <s v="Västernorrland"/>
    <n v="0"/>
  </r>
  <r>
    <x v="0"/>
    <x v="17"/>
    <x v="17"/>
    <x v="0"/>
    <s v=""/>
    <s v="120609"/>
    <s v="Gåstolar, antal brukare som erhållit personligt förskrivna hjälpmedel"/>
    <x v="3"/>
    <m/>
    <m/>
    <m/>
    <m/>
    <m/>
    <n v="39"/>
    <n v="244193"/>
    <n v="1.5970973778937152E-4"/>
    <n v="1.3916454882521926E-4"/>
    <n v="34"/>
    <n v="5"/>
    <n v="0.14705882352941169"/>
    <s v="Västernorrland"/>
    <n v="0"/>
  </r>
  <r>
    <x v="0"/>
    <x v="17"/>
    <x v="17"/>
    <x v="0"/>
    <s v=""/>
    <s v="120612"/>
    <s v="Gåbord, antal brukare som erhållit personligt förskrivna hjälpmedel"/>
    <x v="4"/>
    <m/>
    <m/>
    <m/>
    <m/>
    <m/>
    <n v="581"/>
    <n v="244193"/>
    <n v="2.3792655809134577E-3"/>
    <n v="2.1670800508444329E-3"/>
    <n v="529"/>
    <n v="52"/>
    <n v="9.8298676748582281E-2"/>
    <s v="Västernorrland"/>
    <n v="0"/>
  </r>
  <r>
    <x v="0"/>
    <x v="17"/>
    <x v="17"/>
    <x v="0"/>
    <s v=""/>
    <s v="122203"/>
    <s v="Manuella tvåhjulsdrivna rullstolar, antal brukare som erhållit personligt förskrivna hjälpmedel"/>
    <x v="5"/>
    <m/>
    <m/>
    <m/>
    <m/>
    <m/>
    <n v="2647"/>
    <n v="244193"/>
    <n v="1.083978656226837E-2"/>
    <n v="1.0448831164670215E-2"/>
    <n v="2552"/>
    <n v="95"/>
    <n v="3.7225705329153591E-2"/>
    <s v="Västernorrland"/>
    <n v="0"/>
  </r>
  <r>
    <x v="0"/>
    <x v="17"/>
    <x v="17"/>
    <x v="0"/>
    <s v=""/>
    <s v="122218"/>
    <s v="Manuella vårdarmanövrerade rullstolar, antal brukare som erhållit personligt förskrivna hjälpmedel"/>
    <x v="6"/>
    <m/>
    <m/>
    <m/>
    <m/>
    <m/>
    <n v="1748"/>
    <n v="244193"/>
    <n v="7.1582723501492675E-3"/>
    <n v="4.5959477430963002E-3"/>
    <n v="1122"/>
    <n v="626"/>
    <n v="0.55793226381461669"/>
    <s v="Västernorrland"/>
    <n v="1"/>
  </r>
  <r>
    <x v="0"/>
    <x v="17"/>
    <x v="17"/>
    <x v="0"/>
    <s v=""/>
    <s v="122303"/>
    <s v="Eldrivna rullstolar med manuell direktstyrning, antal brukare som erhållit personligt förskrivna hjälpmedel"/>
    <x v="7"/>
    <m/>
    <m/>
    <m/>
    <m/>
    <m/>
    <n v="43"/>
    <n v="244193"/>
    <n v="1.7609022371648656E-4"/>
    <n v="3.072077289227249E-4"/>
    <n v="75"/>
    <n v="-32"/>
    <n v="-0.42666666666666664"/>
    <s v="Västernorrland"/>
    <n v="0"/>
  </r>
  <r>
    <x v="0"/>
    <x v="17"/>
    <x v="17"/>
    <x v="0"/>
    <s v=""/>
    <s v="122306"/>
    <s v="Eldrivna rullstolar med elektronisk styrning, antal brukare som erhållit personligt förskrivna hjälpmedel"/>
    <x v="8"/>
    <m/>
    <m/>
    <m/>
    <m/>
    <m/>
    <n v="127"/>
    <n v="244193"/>
    <n v="5.2008042818590212E-4"/>
    <n v="2.9987744139351743E-4"/>
    <n v="73"/>
    <n v="54"/>
    <n v="0.73972602739726034"/>
    <s v="Västernorrland"/>
    <n v="0"/>
  </r>
  <r>
    <x v="0"/>
    <x v="17"/>
    <x v="17"/>
    <x v="0"/>
    <s v=""/>
    <s v="123603"/>
    <s v="Mobila lyftar för överflyttning av en sittande person med hjälp av slingsäten, antal brukare som erhållit personligt förskrivna hjälpmedel"/>
    <x v="9"/>
    <m/>
    <m/>
    <m/>
    <m/>
    <m/>
    <n v="412"/>
    <n v="244193"/>
    <n v="1.6871900504928478E-3"/>
    <n v="1.0768685325761014E-3"/>
    <n v="263"/>
    <n v="149"/>
    <n v="0.56653992395437269"/>
    <s v="Västernorrland"/>
    <n v="0"/>
  </r>
  <r>
    <x v="0"/>
    <x v="17"/>
    <x v="17"/>
    <x v="0"/>
    <s v=""/>
    <s v="123604"/>
    <s v="Mobila lyftar för överflyttning av en stående person, antal brukare som erhållit personligt förskrivna hjälpmedel"/>
    <x v="10"/>
    <m/>
    <m/>
    <m/>
    <m/>
    <m/>
    <n v="88"/>
    <n v="244193"/>
    <n v="3.6037069039653063E-4"/>
    <n v="2.969509404354554E-4"/>
    <n v="73"/>
    <n v="15"/>
    <n v="0.20547945205479445"/>
    <s v="Västernorrland"/>
    <n v="0"/>
  </r>
  <r>
    <x v="0"/>
    <x v="17"/>
    <x v="17"/>
    <x v="0"/>
    <s v=""/>
    <s v="123612"/>
    <s v="Stationära lyftar monterade på väggar, golv eller i tak, antal brukare som erhållit personligt förskrivna hjälpmedel"/>
    <x v="11"/>
    <m/>
    <m/>
    <m/>
    <m/>
    <m/>
    <n v="6"/>
    <n v="244193"/>
    <n v="2.457072889067254E-5"/>
    <n v="1.9038451254077757E-4"/>
    <n v="46"/>
    <n v="-40"/>
    <n v="-0.86956521739130432"/>
    <s v="Västernorrland"/>
    <n v="0"/>
  </r>
  <r>
    <x v="0"/>
    <x v="17"/>
    <x v="17"/>
    <x v="0"/>
    <s v=""/>
    <s v="181210"/>
    <s v="Sängar och lösa sängbottnar, elektiskt reglerbara, antal brukare som erhållit personligt förskrivna hjälpmedel"/>
    <x v="12"/>
    <m/>
    <m/>
    <m/>
    <m/>
    <m/>
    <n v="673"/>
    <n v="244193"/>
    <n v="2.7560167572371033E-3"/>
    <n v="1.9835740397698399E-3"/>
    <n v="484"/>
    <n v="189"/>
    <n v="0.39049586776859502"/>
    <s v="Västernorrland"/>
    <n v="0"/>
  </r>
  <r>
    <x v="0"/>
    <x v="17"/>
    <x v="17"/>
    <x v="0"/>
    <s v=""/>
    <s v="181224"/>
    <s v="Separata ställbara rygg- och benstöd för sängar, antal brukare som erhållit personligt förskrivna hjälpmedel"/>
    <x v="13"/>
    <m/>
    <m/>
    <m/>
    <m/>
    <m/>
    <n v="369"/>
    <n v="244193"/>
    <n v="1.5110998267763613E-3"/>
    <n v="1.1815114311230961E-3"/>
    <n v="289"/>
    <n v="80"/>
    <n v="0.27681660899653981"/>
    <s v="Västernorrland"/>
    <n v="0"/>
  </r>
  <r>
    <x v="0"/>
    <x v="17"/>
    <x v="17"/>
    <x v="0"/>
    <s v=""/>
    <s v="220906"/>
    <s v="Röstförstärkare för personligt bruk, antal brukare som erhållit personligt förskrivna hjälpmedel"/>
    <x v="14"/>
    <m/>
    <m/>
    <m/>
    <m/>
    <m/>
    <n v="4"/>
    <n v="244193"/>
    <n v="1.6380485927115029E-5"/>
    <n v="5.2152598503220425E-5"/>
    <n v="13"/>
    <n v="-9"/>
    <n v="-0.69230769230769229"/>
    <s v="Västernorrland"/>
    <n v="0"/>
  </r>
  <r>
    <x v="0"/>
    <x v="17"/>
    <x v="17"/>
    <x v="0"/>
    <s v=""/>
    <s v="222109"/>
    <s v="Samtalsapparater, antal brukare som erhållit personligt förskrivna hjälpmedel"/>
    <x v="15"/>
    <m/>
    <m/>
    <m/>
    <m/>
    <m/>
    <n v="66"/>
    <n v="244193"/>
    <n v="2.7027801779739799E-4"/>
    <n v="2.5631475451854877E-4"/>
    <n v="63"/>
    <n v="3"/>
    <n v="4.7619047619047672E-2"/>
    <s v="Västernorrland"/>
    <n v="0"/>
  </r>
  <r>
    <x v="0"/>
    <x v="17"/>
    <x v="17"/>
    <x v="0"/>
    <s v=""/>
    <s v="222112"/>
    <s v="Programvara för närkommunikation, antal brukare som erhållit personligt förskrivna hjälpmedel"/>
    <x v="16"/>
    <m/>
    <m/>
    <m/>
    <m/>
    <m/>
    <n v="6"/>
    <n v="244193"/>
    <n v="2.457072889067254E-5"/>
    <n v="6.0939107493000965E-5"/>
    <n v="15"/>
    <n v="-9"/>
    <n v="-0.6"/>
    <s v="Västernorrland"/>
    <n v="0"/>
  </r>
  <r>
    <x v="0"/>
    <x v="17"/>
    <x v="17"/>
    <x v="0"/>
    <s v=""/>
    <s v="222712"/>
    <s v="Ur och klockor, antal brukare som erhållit personligt förskrivna hjälpmedel"/>
    <x v="17"/>
    <m/>
    <m/>
    <m/>
    <m/>
    <m/>
    <n v="227"/>
    <n v="244193"/>
    <n v="9.295925763637778E-4"/>
    <n v="1.4156552596311747E-3"/>
    <n v="346"/>
    <n v="-119"/>
    <n v="-0.34393063583815031"/>
    <s v="Västernorrland"/>
    <n v="0"/>
  </r>
  <r>
    <x v="0"/>
    <x v="17"/>
    <x v="17"/>
    <x v="0"/>
    <s v=""/>
    <s v="222715"/>
    <s v="Kalendrar och tidtabeller, antal brukare som erhållit personligt förskrivna hjälpmedel"/>
    <x v="18"/>
    <m/>
    <m/>
    <m/>
    <m/>
    <m/>
    <n v="594"/>
    <n v="244193"/>
    <n v="2.4325021601765816E-3"/>
    <n v="1.4760095481574599E-3"/>
    <n v="360"/>
    <n v="234"/>
    <n v="0.64999999999999991"/>
    <s v="Västernorrland"/>
    <n v="0"/>
  </r>
  <r>
    <x v="0"/>
    <x v="17"/>
    <x v="17"/>
    <x v="1"/>
    <s v="1"/>
    <s v="22061"/>
    <s v="I- och Bakom- örat hörapparater"/>
    <x v="19"/>
    <n v="36"/>
    <n v="215"/>
    <n v="364"/>
    <n v="553"/>
    <n v="256"/>
    <n v="1424"/>
    <n v="123440"/>
    <n v="1.1535968891769281E-2"/>
    <n v="9.4731992093085304E-3"/>
    <n v="1169"/>
    <n v="255"/>
    <n v="0.21813515825491869"/>
    <s v="Västernorrland"/>
    <n v="0"/>
  </r>
  <r>
    <x v="0"/>
    <x v="17"/>
    <x v="17"/>
    <x v="1"/>
    <s v="2"/>
    <s v="22061"/>
    <s v="I- och Bakom- örat hörapparater"/>
    <x v="19"/>
    <n v="33"/>
    <n v="198"/>
    <n v="213"/>
    <n v="413"/>
    <n v="340"/>
    <n v="1197"/>
    <n v="120753"/>
    <n v="9.9127971975851523E-3"/>
    <n v="7.869654917658243E-3"/>
    <n v="950"/>
    <n v="247"/>
    <n v="0.26"/>
    <s v="Västernorrland"/>
    <n v="0"/>
  </r>
  <r>
    <x v="0"/>
    <x v="17"/>
    <x v="17"/>
    <x v="2"/>
    <s v="1"/>
    <s v="061206"/>
    <s v="Ankelortoser"/>
    <x v="20"/>
    <n v="49"/>
    <n v="94"/>
    <n v="47"/>
    <n v="26"/>
    <n v="9"/>
    <n v="225"/>
    <n v="123440"/>
    <n v="1.822747893713545E-3"/>
    <n v="1.5709435249726053E-3"/>
    <n v="194"/>
    <n v="31"/>
    <n v="0.15979381443298979"/>
    <s v="Västernorrland"/>
    <n v="0"/>
  </r>
  <r>
    <x v="0"/>
    <x v="17"/>
    <x v="17"/>
    <x v="2"/>
    <s v="1"/>
    <s v="061209"/>
    <s v="Knäortoser"/>
    <x v="21"/>
    <n v="20"/>
    <n v="79"/>
    <n v="39"/>
    <n v="35"/>
    <n v="8"/>
    <n v="181"/>
    <n v="123440"/>
    <n v="1.4662994167206739E-3"/>
    <n v="8.3557730724650439E-4"/>
    <n v="103"/>
    <n v="78"/>
    <n v="0.75728155339805836"/>
    <s v="Västernorrland"/>
    <n v="0"/>
  </r>
  <r>
    <x v="0"/>
    <x v="17"/>
    <x v="17"/>
    <x v="2"/>
    <s v="1"/>
    <s v="061212"/>
    <s v="Helbensortoser"/>
    <x v="22"/>
    <n v="0"/>
    <n v="1"/>
    <n v="1"/>
    <n v="2"/>
    <n v="0"/>
    <n v="4"/>
    <n v="123440"/>
    <n v="3.2404406999351915E-5"/>
    <n v="3.6898567148582843E-5"/>
    <n v="5"/>
    <n v="-1"/>
    <n v="-0.19999999999999996"/>
    <s v="Västernorrland"/>
    <n v="0"/>
  </r>
  <r>
    <x v="0"/>
    <x v="17"/>
    <x v="17"/>
    <x v="2"/>
    <s v="1"/>
    <s v="062409"/>
    <s v="Transtibiella proteser, antal brukare som erhållit personligt förskrivna hjälpmedel"/>
    <x v="23"/>
    <n v="0"/>
    <n v="14"/>
    <n v="13"/>
    <n v="9"/>
    <n v="4"/>
    <n v="40"/>
    <n v="123440"/>
    <n v="3.2404406999351912E-4"/>
    <n v="1.8423873122013726E-4"/>
    <n v="23"/>
    <n v="17"/>
    <n v="0.73913043478260865"/>
    <s v="Västernorrland"/>
    <n v="0"/>
  </r>
  <r>
    <x v="0"/>
    <x v="17"/>
    <x v="17"/>
    <x v="2"/>
    <s v="2"/>
    <s v="061206"/>
    <s v="Ankelortoser"/>
    <x v="20"/>
    <n v="31"/>
    <n v="98"/>
    <n v="38"/>
    <n v="18"/>
    <n v="14"/>
    <n v="199"/>
    <n v="120753"/>
    <n v="1.6479921823888434E-3"/>
    <n v="1.4173259997212579E-3"/>
    <n v="171"/>
    <n v="28"/>
    <n v="0.16374269005847952"/>
    <s v="Västernorrland"/>
    <n v="0"/>
  </r>
  <r>
    <x v="0"/>
    <x v="17"/>
    <x v="17"/>
    <x v="2"/>
    <s v="2"/>
    <s v="061209"/>
    <s v="Knäortoser"/>
    <x v="21"/>
    <n v="16"/>
    <n v="117"/>
    <n v="44"/>
    <n v="31"/>
    <n v="16"/>
    <n v="224"/>
    <n v="120753"/>
    <n v="1.8550263761562859E-3"/>
    <n v="1.1083116266507214E-3"/>
    <n v="134"/>
    <n v="90"/>
    <n v="0.67164179104477606"/>
    <s v="Västernorrland"/>
    <n v="0"/>
  </r>
  <r>
    <x v="0"/>
    <x v="17"/>
    <x v="17"/>
    <x v="2"/>
    <s v="2"/>
    <s v="061212"/>
    <s v="Helbensortoser"/>
    <x v="22"/>
    <n v="0"/>
    <n v="2"/>
    <n v="0"/>
    <n v="0"/>
    <n v="0"/>
    <n v="2"/>
    <n v="120753"/>
    <n v="1.6562735501395409E-5"/>
    <n v="2.8979089907315027E-5"/>
    <n v="3"/>
    <n v="-1"/>
    <n v="-0.33333333333333337"/>
    <s v="Västernorrland"/>
    <n v="0"/>
  </r>
  <r>
    <x v="0"/>
    <x v="17"/>
    <x v="17"/>
    <x v="2"/>
    <s v="2"/>
    <s v="062409"/>
    <s v="Transtibiella proteser, antal brukare som erhållit personligt förskrivna hjälpmedel"/>
    <x v="23"/>
    <n v="1"/>
    <n v="3"/>
    <n v="1"/>
    <n v="4"/>
    <n v="5"/>
    <n v="14"/>
    <n v="120753"/>
    <n v="1.1593914850976787E-4"/>
    <n v="8.1847726632153513E-5"/>
    <n v="10"/>
    <n v="4"/>
    <n v="0.39999999999999991"/>
    <s v="Västernorrland"/>
    <n v="0"/>
  </r>
  <r>
    <x v="0"/>
    <x v="17"/>
    <x v="17"/>
    <x v="3"/>
    <s v=""/>
    <s v="220318"/>
    <s v="Förstorande videosystem, antal brukare som erhållit personligt förskrivna hjälpmedel"/>
    <x v="24"/>
    <m/>
    <m/>
    <m/>
    <m/>
    <m/>
    <n v="101"/>
    <n v="244193"/>
    <n v="4.1360726965965444E-4"/>
    <n v="2.900988291741636E-4"/>
    <n v="71"/>
    <n v="30"/>
    <n v="0.42253521126760574"/>
    <s v="Västernorrland"/>
    <n v="0"/>
  </r>
  <r>
    <x v="0"/>
    <x v="17"/>
    <x v="17"/>
    <x v="3"/>
    <s v=""/>
    <s v="221803"/>
    <s v="Utrustning för att spela in och återge ljud, antal brukare som erhållit personligt förskrivna hjälpmedel"/>
    <x v="25"/>
    <m/>
    <m/>
    <m/>
    <m/>
    <m/>
    <n v="66"/>
    <n v="244193"/>
    <n v="2.7027801779739799E-4"/>
    <n v="1.9822806923721411E-4"/>
    <n v="48"/>
    <n v="18"/>
    <n v="0.375"/>
    <s v="Västernorrland"/>
    <n v="0"/>
  </r>
  <r>
    <x v="0"/>
    <x v="17"/>
    <x v="17"/>
    <x v="3"/>
    <s v=""/>
    <s v="223021"/>
    <s v="Läsmaskiner, antal brukare som erhållit personligt förskrivna hjälpmedel"/>
    <x v="26"/>
    <m/>
    <m/>
    <m/>
    <m/>
    <m/>
    <n v="9"/>
    <n v="244193"/>
    <n v="3.6856093336008811E-5"/>
    <n v="1.7720352584386851E-5"/>
    <n v="4"/>
    <n v="5"/>
    <n v="1.25"/>
    <s v="Västernorrland"/>
    <n v="0"/>
  </r>
  <r>
    <x v="0"/>
    <x v="18"/>
    <x v="18"/>
    <x v="0"/>
    <s v=""/>
    <s v="042718"/>
    <s v="Hjälpmedel för stimulering av sinnen och känslighet (tyngdtäcken), antal brukare som erhållit personligt förskrivna hjälpmedel"/>
    <x v="0"/>
    <m/>
    <m/>
    <m/>
    <m/>
    <m/>
    <n v="8"/>
    <n v="132054"/>
    <n v="6.0581277356233054E-5"/>
    <n v="1.5467336327229094E-3"/>
    <n v="204"/>
    <n v="-196"/>
    <n v="-0.96078431372549022"/>
    <s v="Jämtland"/>
    <n v="0"/>
  </r>
  <r>
    <x v="0"/>
    <x v="18"/>
    <x v="18"/>
    <x v="0"/>
    <s v=""/>
    <s v="120603"/>
    <s v="Gåstativ, antal brukare som erhållit personligt förskrivna hjälpmedel"/>
    <x v="1"/>
    <m/>
    <m/>
    <m/>
    <m/>
    <m/>
    <n v="0"/>
    <n v="132054"/>
    <n v="0"/>
    <n v="1.243336228773866E-3"/>
    <n v="164"/>
    <n v="-164"/>
    <n v="-1"/>
    <s v="Jämtland"/>
    <n v="0"/>
  </r>
  <r>
    <x v="0"/>
    <x v="18"/>
    <x v="18"/>
    <x v="0"/>
    <s v=""/>
    <s v="120606"/>
    <s v="Rollatorer, antal brukare som erhållit personligt förskrivna hjälpmedel"/>
    <x v="2"/>
    <m/>
    <m/>
    <m/>
    <m/>
    <m/>
    <n v="84"/>
    <n v="132054"/>
    <n v="6.3610341224044713E-4"/>
    <n v="1.9511975227732178E-2"/>
    <n v="2577"/>
    <n v="-2493"/>
    <n v="-0.96740395809080326"/>
    <s v="Jämtland"/>
    <n v="1"/>
  </r>
  <r>
    <x v="0"/>
    <x v="18"/>
    <x v="18"/>
    <x v="0"/>
    <s v=""/>
    <s v="120609"/>
    <s v="Gåstolar, antal brukare som erhållit personligt förskrivna hjälpmedel"/>
    <x v="3"/>
    <m/>
    <m/>
    <m/>
    <m/>
    <m/>
    <n v="0"/>
    <n v="132054"/>
    <n v="0"/>
    <n v="1.3916454882521926E-4"/>
    <n v="18"/>
    <n v="-18"/>
    <n v="-1"/>
    <s v="Jämtland"/>
    <n v="0"/>
  </r>
  <r>
    <x v="0"/>
    <x v="18"/>
    <x v="18"/>
    <x v="0"/>
    <s v=""/>
    <s v="120612"/>
    <s v="Gåbord, antal brukare som erhållit personligt förskrivna hjälpmedel"/>
    <x v="4"/>
    <m/>
    <m/>
    <m/>
    <m/>
    <m/>
    <n v="24"/>
    <n v="132054"/>
    <n v="1.8174383206869918E-4"/>
    <n v="2.1670800508444329E-3"/>
    <n v="286"/>
    <n v="-262"/>
    <n v="-0.91608391608391604"/>
    <s v="Jämtland"/>
    <n v="0"/>
  </r>
  <r>
    <x v="0"/>
    <x v="18"/>
    <x v="18"/>
    <x v="0"/>
    <s v=""/>
    <s v="122203"/>
    <s v="Manuella tvåhjulsdrivna rullstolar, antal brukare som erhållit personligt förskrivna hjälpmedel"/>
    <x v="5"/>
    <m/>
    <m/>
    <m/>
    <m/>
    <m/>
    <n v="23"/>
    <n v="132054"/>
    <n v="1.7417117239917004E-4"/>
    <n v="1.0448831164670215E-2"/>
    <n v="1380"/>
    <n v="-1357"/>
    <n v="-0.98333333333333328"/>
    <s v="Jämtland"/>
    <n v="1"/>
  </r>
  <r>
    <x v="0"/>
    <x v="18"/>
    <x v="18"/>
    <x v="0"/>
    <s v=""/>
    <s v="122218"/>
    <s v="Manuella vårdarmanövrerade rullstolar, antal brukare som erhållit personligt förskrivna hjälpmedel"/>
    <x v="6"/>
    <m/>
    <m/>
    <m/>
    <m/>
    <m/>
    <n v="26"/>
    <n v="132054"/>
    <n v="1.9688915140775743E-4"/>
    <n v="4.5959477430963002E-3"/>
    <n v="607"/>
    <n v="-581"/>
    <n v="-0.95716639209225696"/>
    <s v="Jämtland"/>
    <n v="1"/>
  </r>
  <r>
    <x v="0"/>
    <x v="18"/>
    <x v="18"/>
    <x v="0"/>
    <s v=""/>
    <s v="122303"/>
    <s v="Eldrivna rullstolar med manuell direktstyrning, antal brukare som erhållit personligt förskrivna hjälpmedel"/>
    <x v="7"/>
    <m/>
    <m/>
    <m/>
    <m/>
    <m/>
    <n v="0"/>
    <n v="132054"/>
    <n v="0"/>
    <n v="3.072077289227249E-4"/>
    <n v="41"/>
    <n v="-41"/>
    <n v="-1"/>
    <s v="Jämtland"/>
    <n v="0"/>
  </r>
  <r>
    <x v="0"/>
    <x v="18"/>
    <x v="18"/>
    <x v="0"/>
    <s v=""/>
    <s v="122306"/>
    <s v="Eldrivna rullstolar med elektronisk styrning, antal brukare som erhållit personligt förskrivna hjälpmedel"/>
    <x v="8"/>
    <m/>
    <m/>
    <m/>
    <m/>
    <m/>
    <n v="0"/>
    <n v="132054"/>
    <n v="0"/>
    <n v="2.9987744139351743E-4"/>
    <n v="40"/>
    <n v="-40"/>
    <n v="-1"/>
    <s v="Jämtland"/>
    <n v="0"/>
  </r>
  <r>
    <x v="0"/>
    <x v="18"/>
    <x v="18"/>
    <x v="0"/>
    <s v=""/>
    <s v="123603"/>
    <s v="Mobila lyftar för överflyttning av en sittande person med hjälp av slingsäten, antal brukare som erhållit personligt förskrivna hjälpmedel"/>
    <x v="9"/>
    <m/>
    <m/>
    <m/>
    <m/>
    <m/>
    <n v="5"/>
    <n v="132054"/>
    <n v="3.7863298347645661E-5"/>
    <n v="1.0768685325761014E-3"/>
    <n v="142"/>
    <n v="-137"/>
    <n v="-0.96478873239436624"/>
    <s v="Jämtland"/>
    <n v="0"/>
  </r>
  <r>
    <x v="0"/>
    <x v="18"/>
    <x v="18"/>
    <x v="0"/>
    <s v=""/>
    <s v="123604"/>
    <s v="Mobila lyftar för överflyttning av en stående person, antal brukare som erhållit personligt förskrivna hjälpmedel"/>
    <x v="10"/>
    <m/>
    <m/>
    <m/>
    <m/>
    <m/>
    <n v="2"/>
    <n v="132054"/>
    <n v="1.5145319339058264E-5"/>
    <n v="2.969509404354554E-4"/>
    <n v="39"/>
    <n v="-37"/>
    <n v="-0.94871794871794868"/>
    <s v="Jämtland"/>
    <n v="0"/>
  </r>
  <r>
    <x v="0"/>
    <x v="18"/>
    <x v="18"/>
    <x v="0"/>
    <s v=""/>
    <s v="123612"/>
    <s v="Stationära lyftar monterade på väggar, golv eller i tak, antal brukare som erhållit personligt förskrivna hjälpmedel"/>
    <x v="11"/>
    <m/>
    <m/>
    <m/>
    <m/>
    <m/>
    <n v="0"/>
    <n v="132054"/>
    <n v="0"/>
    <n v="1.9038451254077757E-4"/>
    <n v="25"/>
    <n v="-25"/>
    <n v="-1"/>
    <s v="Jämtland"/>
    <n v="0"/>
  </r>
  <r>
    <x v="0"/>
    <x v="18"/>
    <x v="18"/>
    <x v="0"/>
    <s v=""/>
    <s v="181210"/>
    <s v="Sängar och lösa sängbottnar, elektiskt reglerbara, antal brukare som erhållit personligt förskrivna hjälpmedel"/>
    <x v="12"/>
    <m/>
    <m/>
    <m/>
    <m/>
    <m/>
    <n v="3"/>
    <n v="132054"/>
    <n v="2.2717979008587397E-5"/>
    <n v="1.9835740397698399E-3"/>
    <n v="262"/>
    <n v="-259"/>
    <n v="-0.98854961832061072"/>
    <s v="Jämtland"/>
    <n v="0"/>
  </r>
  <r>
    <x v="0"/>
    <x v="18"/>
    <x v="18"/>
    <x v="0"/>
    <s v=""/>
    <s v="181224"/>
    <s v="Separata ställbara rygg- och benstöd för sängar, antal brukare som erhållit personligt förskrivna hjälpmedel"/>
    <x v="13"/>
    <m/>
    <m/>
    <m/>
    <m/>
    <m/>
    <n v="7"/>
    <n v="132054"/>
    <n v="5.3008617686703921E-5"/>
    <n v="1.1815114311230961E-3"/>
    <n v="156"/>
    <n v="-149"/>
    <n v="-0.95512820512820518"/>
    <s v="Jämtland"/>
    <n v="0"/>
  </r>
  <r>
    <x v="0"/>
    <x v="18"/>
    <x v="18"/>
    <x v="0"/>
    <s v=""/>
    <s v="220906"/>
    <s v="Röstförstärkare för personligt bruk, antal brukare som erhållit personligt förskrivna hjälpmedel"/>
    <x v="14"/>
    <m/>
    <m/>
    <m/>
    <m/>
    <m/>
    <n v="0"/>
    <n v="132054"/>
    <n v="0"/>
    <n v="5.2152598503220425E-5"/>
    <n v="7"/>
    <n v="-7"/>
    <n v="-1"/>
    <s v="Jämtland"/>
    <n v="0"/>
  </r>
  <r>
    <x v="0"/>
    <x v="18"/>
    <x v="18"/>
    <x v="0"/>
    <s v=""/>
    <s v="222109"/>
    <s v="Samtalsapparater, antal brukare som erhållit personligt förskrivna hjälpmedel"/>
    <x v="15"/>
    <m/>
    <m/>
    <m/>
    <m/>
    <m/>
    <n v="0"/>
    <n v="132054"/>
    <n v="0"/>
    <n v="2.5631475451854877E-4"/>
    <n v="34"/>
    <n v="-34"/>
    <n v="-1"/>
    <s v="Jämtland"/>
    <n v="0"/>
  </r>
  <r>
    <x v="0"/>
    <x v="18"/>
    <x v="18"/>
    <x v="0"/>
    <s v=""/>
    <s v="222112"/>
    <s v="Programvara för närkommunikation, antal brukare som erhållit personligt förskrivna hjälpmedel"/>
    <x v="16"/>
    <m/>
    <m/>
    <m/>
    <m/>
    <m/>
    <n v="0"/>
    <n v="132054"/>
    <n v="0"/>
    <n v="6.0939107493000965E-5"/>
    <n v="8"/>
    <n v="-8"/>
    <n v="-1"/>
    <s v="Jämtland"/>
    <n v="0"/>
  </r>
  <r>
    <x v="0"/>
    <x v="18"/>
    <x v="18"/>
    <x v="0"/>
    <s v=""/>
    <s v="222712"/>
    <s v="Ur och klockor, antal brukare som erhållit personligt förskrivna hjälpmedel"/>
    <x v="17"/>
    <m/>
    <m/>
    <m/>
    <m/>
    <m/>
    <n v="0"/>
    <n v="132054"/>
    <n v="0"/>
    <n v="1.4156552596311747E-3"/>
    <n v="187"/>
    <n v="-187"/>
    <n v="-1"/>
    <s v="Jämtland"/>
    <n v="0"/>
  </r>
  <r>
    <x v="0"/>
    <x v="18"/>
    <x v="18"/>
    <x v="0"/>
    <s v=""/>
    <s v="222715"/>
    <s v="Kalendrar och tidtabeller, antal brukare som erhållit personligt förskrivna hjälpmedel"/>
    <x v="18"/>
    <m/>
    <m/>
    <m/>
    <m/>
    <m/>
    <n v="2"/>
    <n v="132054"/>
    <n v="1.5145319339058264E-5"/>
    <n v="1.4760095481574599E-3"/>
    <n v="195"/>
    <n v="-193"/>
    <n v="-0.98974358974358978"/>
    <s v="Jämtland"/>
    <n v="0"/>
  </r>
  <r>
    <x v="0"/>
    <x v="18"/>
    <x v="18"/>
    <x v="1"/>
    <s v="1"/>
    <s v="22061"/>
    <s v="I- och Bakom- örat hörapparater"/>
    <x v="19"/>
    <n v="29"/>
    <n v="76"/>
    <n v="131"/>
    <n v="183"/>
    <n v="68"/>
    <n v="487"/>
    <n v="67056"/>
    <n v="7.2625864948699598E-3"/>
    <n v="9.4731992093085304E-3"/>
    <n v="635"/>
    <n v="-148"/>
    <n v="-0.23307086614173234"/>
    <s v="Jämtland"/>
    <n v="0"/>
  </r>
  <r>
    <x v="0"/>
    <x v="18"/>
    <x v="18"/>
    <x v="1"/>
    <s v="2"/>
    <s v="22061"/>
    <s v="I- och Bakom- örat hörapparater"/>
    <x v="19"/>
    <n v="15"/>
    <n v="75"/>
    <n v="94"/>
    <n v="137"/>
    <n v="89"/>
    <n v="410"/>
    <n v="64998"/>
    <n v="6.3078863965045076E-3"/>
    <n v="7.869654917658243E-3"/>
    <n v="512"/>
    <n v="-102"/>
    <n v="-0.19921875"/>
    <s v="Jämtland"/>
    <n v="0"/>
  </r>
  <r>
    <x v="0"/>
    <x v="18"/>
    <x v="18"/>
    <x v="2"/>
    <s v="1"/>
    <s v="061206"/>
    <s v="Ankelortoser"/>
    <x v="20"/>
    <n v="17"/>
    <n v="84"/>
    <n v="30"/>
    <n v="19"/>
    <n v="10"/>
    <n v="160"/>
    <n v="67056"/>
    <n v="2.3860653781913625E-3"/>
    <n v="1.5709435249726053E-3"/>
    <n v="105"/>
    <n v="55"/>
    <n v="0.52380952380952372"/>
    <s v="Jämtland"/>
    <n v="0"/>
  </r>
  <r>
    <x v="0"/>
    <x v="18"/>
    <x v="18"/>
    <x v="2"/>
    <s v="1"/>
    <s v="061209"/>
    <s v="Knäortoser"/>
    <x v="21"/>
    <n v="19"/>
    <n v="55"/>
    <n v="14"/>
    <n v="8"/>
    <n v="2"/>
    <n v="98"/>
    <n v="67056"/>
    <n v="1.4614650441422095E-3"/>
    <n v="8.3557730724650439E-4"/>
    <n v="56"/>
    <n v="42"/>
    <n v="0.75"/>
    <s v="Jämtland"/>
    <n v="0"/>
  </r>
  <r>
    <x v="0"/>
    <x v="18"/>
    <x v="18"/>
    <x v="2"/>
    <s v="1"/>
    <s v="061212"/>
    <s v="Helbensortoser"/>
    <x v="22"/>
    <n v="0"/>
    <n v="1"/>
    <n v="0"/>
    <n v="0"/>
    <n v="0"/>
    <n v="1"/>
    <n v="67056"/>
    <n v="1.4912908613696015E-5"/>
    <n v="3.6898567148582843E-5"/>
    <n v="2"/>
    <n v="-1"/>
    <n v="-0.5"/>
    <s v="Jämtland"/>
    <n v="0"/>
  </r>
  <r>
    <x v="0"/>
    <x v="18"/>
    <x v="18"/>
    <x v="2"/>
    <s v="1"/>
    <s v="062409"/>
    <s v="Transtibiella proteser, antal brukare som erhållit personligt förskrivna hjälpmedel"/>
    <x v="23"/>
    <n v="0"/>
    <n v="4"/>
    <n v="4"/>
    <n v="3"/>
    <n v="0"/>
    <n v="11"/>
    <n v="67056"/>
    <n v="1.6404199475065617E-4"/>
    <n v="1.8423873122013726E-4"/>
    <n v="12"/>
    <n v="-1"/>
    <n v="-8.333333333333337E-2"/>
    <s v="Jämtland"/>
    <n v="0"/>
  </r>
  <r>
    <x v="0"/>
    <x v="18"/>
    <x v="18"/>
    <x v="2"/>
    <s v="2"/>
    <s v="061206"/>
    <s v="Ankelortoser"/>
    <x v="20"/>
    <n v="17"/>
    <n v="92"/>
    <n v="20"/>
    <n v="14"/>
    <n v="6"/>
    <n v="149"/>
    <n v="64998"/>
    <n v="2.29237822702237E-3"/>
    <n v="1.4173259997212579E-3"/>
    <n v="92"/>
    <n v="57"/>
    <n v="0.61956521739130443"/>
    <s v="Jämtland"/>
    <n v="0"/>
  </r>
  <r>
    <x v="0"/>
    <x v="18"/>
    <x v="18"/>
    <x v="2"/>
    <s v="2"/>
    <s v="061209"/>
    <s v="Knäortoser"/>
    <x v="21"/>
    <n v="10"/>
    <n v="53"/>
    <n v="12"/>
    <n v="13"/>
    <n v="4"/>
    <n v="92"/>
    <n v="64998"/>
    <n v="1.4154281670205238E-3"/>
    <n v="1.1083116266507214E-3"/>
    <n v="72"/>
    <n v="20"/>
    <n v="0.27777777777777768"/>
    <s v="Jämtland"/>
    <n v="0"/>
  </r>
  <r>
    <x v="0"/>
    <x v="18"/>
    <x v="18"/>
    <x v="2"/>
    <s v="2"/>
    <s v="061212"/>
    <s v="Helbensortoser"/>
    <x v="22"/>
    <n v="0"/>
    <n v="0"/>
    <n v="0"/>
    <n v="0"/>
    <n v="0"/>
    <n v="0"/>
    <n v="64998"/>
    <n v="0"/>
    <n v="2.8979089907315027E-5"/>
    <n v="2"/>
    <n v="-2"/>
    <n v="-1"/>
    <s v="Jämtland"/>
    <n v="0"/>
  </r>
  <r>
    <x v="0"/>
    <x v="18"/>
    <x v="18"/>
    <x v="2"/>
    <s v="2"/>
    <s v="062409"/>
    <s v="Transtibiella proteser, antal brukare som erhållit personligt förskrivna hjälpmedel"/>
    <x v="23"/>
    <n v="0"/>
    <n v="3"/>
    <n v="1"/>
    <n v="2"/>
    <n v="1"/>
    <n v="7"/>
    <n v="64998"/>
    <n v="1.0769562140373549E-4"/>
    <n v="8.1847726632153513E-5"/>
    <n v="5"/>
    <n v="2"/>
    <n v="0.39999999999999991"/>
    <s v="Jämtland"/>
    <n v="0"/>
  </r>
  <r>
    <x v="0"/>
    <x v="18"/>
    <x v="18"/>
    <x v="3"/>
    <s v=""/>
    <s v="220318"/>
    <s v="Förstorande videosystem, antal brukare som erhållit personligt förskrivna hjälpmedel"/>
    <x v="24"/>
    <m/>
    <m/>
    <m/>
    <m/>
    <m/>
    <n v="56"/>
    <n v="132054"/>
    <n v="4.2406894149363137E-4"/>
    <n v="2.900988291741636E-4"/>
    <n v="38"/>
    <n v="18"/>
    <n v="0.47368421052631571"/>
    <s v="Jämtland"/>
    <n v="0"/>
  </r>
  <r>
    <x v="0"/>
    <x v="18"/>
    <x v="18"/>
    <x v="3"/>
    <s v=""/>
    <s v="221803"/>
    <s v="Utrustning för att spela in och återge ljud, antal brukare som erhållit personligt förskrivna hjälpmedel"/>
    <x v="25"/>
    <m/>
    <m/>
    <m/>
    <m/>
    <m/>
    <n v="0"/>
    <n v="132054"/>
    <n v="0"/>
    <n v="1.9822806923721411E-4"/>
    <n v="26"/>
    <n v="-26"/>
    <n v="-1"/>
    <s v="Jämtland"/>
    <n v="0"/>
  </r>
  <r>
    <x v="0"/>
    <x v="18"/>
    <x v="18"/>
    <x v="3"/>
    <s v=""/>
    <s v="223021"/>
    <s v="Läsmaskiner, antal brukare som erhållit personligt förskrivna hjälpmedel"/>
    <x v="26"/>
    <m/>
    <m/>
    <m/>
    <m/>
    <m/>
    <n v="0"/>
    <n v="132054"/>
    <n v="0"/>
    <n v="1.7720352584386851E-5"/>
    <n v="2"/>
    <n v="-2"/>
    <n v="-1"/>
    <s v="Jämtland"/>
    <n v="0"/>
  </r>
  <r>
    <x v="0"/>
    <x v="19"/>
    <x v="19"/>
    <x v="0"/>
    <s v=""/>
    <s v="042718"/>
    <s v="Hjälpmedel för stimulering av sinnen och känslighet (tyngdtäcken), antal brukare som erhållit personligt förskrivna hjälpmedel"/>
    <x v="0"/>
    <m/>
    <m/>
    <m/>
    <m/>
    <m/>
    <n v="529"/>
    <n v="274563"/>
    <n v="1.9266980620112689E-3"/>
    <n v="1.5467336327229094E-3"/>
    <n v="425"/>
    <n v="104"/>
    <n v="0.24470588235294111"/>
    <s v="Västerbotten"/>
    <n v="0"/>
  </r>
  <r>
    <x v="0"/>
    <x v="19"/>
    <x v="19"/>
    <x v="0"/>
    <s v=""/>
    <s v="120603"/>
    <s v="Gåstativ, antal brukare som erhållit personligt förskrivna hjälpmedel"/>
    <x v="1"/>
    <m/>
    <m/>
    <m/>
    <m/>
    <m/>
    <n v="8"/>
    <n v="274563"/>
    <n v="2.913721076765624E-5"/>
    <n v="1.243336228773866E-3"/>
    <n v="341"/>
    <n v="-333"/>
    <n v="-0.97653958944281527"/>
    <s v="Västerbotten"/>
    <n v="0"/>
  </r>
  <r>
    <x v="0"/>
    <x v="19"/>
    <x v="19"/>
    <x v="0"/>
    <s v=""/>
    <s v="120606"/>
    <s v="Rollatorer, antal brukare som erhållit personligt förskrivna hjälpmedel"/>
    <x v="2"/>
    <m/>
    <m/>
    <m/>
    <m/>
    <m/>
    <n v="7377"/>
    <n v="274563"/>
    <n v="2.6868150479125011E-2"/>
    <n v="1.9511975227732178E-2"/>
    <n v="5357"/>
    <n v="2020"/>
    <n v="0.37707672204592124"/>
    <s v="Västerbotten"/>
    <n v="0"/>
  </r>
  <r>
    <x v="0"/>
    <x v="19"/>
    <x v="19"/>
    <x v="0"/>
    <s v=""/>
    <s v="120609"/>
    <s v="Gåstolar, antal brukare som erhållit personligt förskrivna hjälpmedel"/>
    <x v="3"/>
    <m/>
    <m/>
    <m/>
    <m/>
    <m/>
    <n v="34"/>
    <n v="274563"/>
    <n v="1.2383314576253901E-4"/>
    <n v="1.3916454882521926E-4"/>
    <n v="38"/>
    <n v="-4"/>
    <n v="-0.10526315789473684"/>
    <s v="Västerbotten"/>
    <n v="0"/>
  </r>
  <r>
    <x v="0"/>
    <x v="19"/>
    <x v="19"/>
    <x v="0"/>
    <s v=""/>
    <s v="120612"/>
    <s v="Gåbord, antal brukare som erhållit personligt förskrivna hjälpmedel"/>
    <x v="4"/>
    <m/>
    <m/>
    <m/>
    <m/>
    <m/>
    <n v="595"/>
    <n v="274563"/>
    <n v="2.1670800508444329E-3"/>
    <n v="2.1670800508444329E-3"/>
    <n v="595"/>
    <n v="0"/>
    <n v="0"/>
    <s v="Västerbotten"/>
    <n v="0"/>
  </r>
  <r>
    <x v="0"/>
    <x v="19"/>
    <x v="19"/>
    <x v="0"/>
    <s v=""/>
    <s v="122203"/>
    <s v="Manuella tvåhjulsdrivna rullstolar, antal brukare som erhållit personligt förskrivna hjälpmedel"/>
    <x v="5"/>
    <m/>
    <m/>
    <m/>
    <m/>
    <m/>
    <n v="2906"/>
    <n v="274563"/>
    <n v="1.0584091811351129E-2"/>
    <n v="1.0448831164670215E-2"/>
    <n v="2869"/>
    <n v="37"/>
    <n v="1.2896479609620037E-2"/>
    <s v="Västerbotten"/>
    <n v="0"/>
  </r>
  <r>
    <x v="0"/>
    <x v="19"/>
    <x v="19"/>
    <x v="0"/>
    <s v=""/>
    <s v="122218"/>
    <s v="Manuella vårdarmanövrerade rullstolar, antal brukare som erhållit personligt förskrivna hjälpmedel"/>
    <x v="6"/>
    <m/>
    <m/>
    <m/>
    <m/>
    <m/>
    <n v="2471"/>
    <n v="274563"/>
    <n v="8.9997559758598217E-3"/>
    <n v="4.5959477430963002E-3"/>
    <n v="1262"/>
    <n v="1209"/>
    <n v="0.95800316957210785"/>
    <s v="Västerbotten"/>
    <n v="1"/>
  </r>
  <r>
    <x v="0"/>
    <x v="19"/>
    <x v="19"/>
    <x v="0"/>
    <s v=""/>
    <s v="122303"/>
    <s v="Eldrivna rullstolar med manuell direktstyrning, antal brukare som erhållit personligt förskrivna hjälpmedel"/>
    <x v="7"/>
    <m/>
    <m/>
    <m/>
    <m/>
    <m/>
    <n v="88"/>
    <n v="274563"/>
    <n v="3.2050931844421866E-4"/>
    <n v="3.072077289227249E-4"/>
    <n v="84"/>
    <n v="4"/>
    <n v="4.7619047619047672E-2"/>
    <s v="Västerbotten"/>
    <n v="0"/>
  </r>
  <r>
    <x v="0"/>
    <x v="19"/>
    <x v="19"/>
    <x v="0"/>
    <s v=""/>
    <s v="122306"/>
    <s v="Eldrivna rullstolar med elektronisk styrning, antal brukare som erhållit personligt förskrivna hjälpmedel"/>
    <x v="8"/>
    <m/>
    <m/>
    <m/>
    <m/>
    <m/>
    <n v="124"/>
    <n v="274563"/>
    <n v="4.5162676689867169E-4"/>
    <n v="2.9987744139351743E-4"/>
    <n v="82"/>
    <n v="42"/>
    <n v="0.51219512195121952"/>
    <s v="Västerbotten"/>
    <n v="0"/>
  </r>
  <r>
    <x v="0"/>
    <x v="19"/>
    <x v="19"/>
    <x v="0"/>
    <s v=""/>
    <s v="123603"/>
    <s v="Mobila lyftar för överflyttning av en sittande person med hjälp av slingsäten, antal brukare som erhållit personligt förskrivna hjälpmedel"/>
    <x v="9"/>
    <m/>
    <m/>
    <m/>
    <m/>
    <m/>
    <n v="422"/>
    <n v="274563"/>
    <n v="1.5369878679938665E-3"/>
    <n v="1.0768685325761014E-3"/>
    <n v="296"/>
    <n v="126"/>
    <n v="0.42567567567567566"/>
    <s v="Västerbotten"/>
    <n v="0"/>
  </r>
  <r>
    <x v="0"/>
    <x v="19"/>
    <x v="19"/>
    <x v="0"/>
    <s v=""/>
    <s v="123604"/>
    <s v="Mobila lyftar för överflyttning av en stående person, antal brukare som erhållit personligt förskrivna hjälpmedel"/>
    <x v="10"/>
    <m/>
    <m/>
    <m/>
    <m/>
    <m/>
    <n v="88"/>
    <n v="274563"/>
    <n v="3.2050931844421866E-4"/>
    <n v="2.969509404354554E-4"/>
    <n v="82"/>
    <n v="6"/>
    <n v="7.3170731707317138E-2"/>
    <s v="Västerbotten"/>
    <n v="0"/>
  </r>
  <r>
    <x v="0"/>
    <x v="19"/>
    <x v="19"/>
    <x v="0"/>
    <s v=""/>
    <s v="123612"/>
    <s v="Stationära lyftar monterade på väggar, golv eller i tak, antal brukare som erhållit personligt förskrivna hjälpmedel"/>
    <x v="11"/>
    <m/>
    <m/>
    <m/>
    <m/>
    <m/>
    <n v="46"/>
    <n v="274563"/>
    <n v="1.6753896191402338E-4"/>
    <n v="1.9038451254077757E-4"/>
    <n v="52"/>
    <n v="-6"/>
    <n v="-0.11538461538461542"/>
    <s v="Västerbotten"/>
    <n v="0"/>
  </r>
  <r>
    <x v="0"/>
    <x v="19"/>
    <x v="19"/>
    <x v="0"/>
    <s v=""/>
    <s v="181210"/>
    <s v="Sängar och lösa sängbottnar, elektiskt reglerbara, antal brukare som erhållit personligt förskrivna hjälpmedel"/>
    <x v="12"/>
    <m/>
    <m/>
    <m/>
    <m/>
    <m/>
    <n v="522"/>
    <n v="274563"/>
    <n v="1.9012030025895696E-3"/>
    <n v="1.9835740397698399E-3"/>
    <n v="545"/>
    <n v="-23"/>
    <n v="-4.2201834862385268E-2"/>
    <s v="Västerbotten"/>
    <n v="0"/>
  </r>
  <r>
    <x v="0"/>
    <x v="19"/>
    <x v="19"/>
    <x v="0"/>
    <s v=""/>
    <s v="181224"/>
    <s v="Separata ställbara rygg- och benstöd för sängar, antal brukare som erhållit personligt förskrivna hjälpmedel"/>
    <x v="13"/>
    <m/>
    <m/>
    <m/>
    <m/>
    <m/>
    <n v="546"/>
    <n v="274563"/>
    <n v="1.9886146348925384E-3"/>
    <n v="1.1815114311230961E-3"/>
    <n v="324"/>
    <n v="222"/>
    <n v="0.68518518518518512"/>
    <s v="Västerbotten"/>
    <n v="0"/>
  </r>
  <r>
    <x v="0"/>
    <x v="19"/>
    <x v="19"/>
    <x v="0"/>
    <s v=""/>
    <s v="220906"/>
    <s v="Röstförstärkare för personligt bruk, antal brukare som erhållit personligt förskrivna hjälpmedel"/>
    <x v="14"/>
    <m/>
    <m/>
    <m/>
    <m/>
    <m/>
    <n v="21"/>
    <n v="274563"/>
    <n v="7.6485178265097627E-5"/>
    <n v="5.2152598503220425E-5"/>
    <n v="14"/>
    <n v="7"/>
    <n v="0.5"/>
    <s v="Västerbotten"/>
    <n v="0"/>
  </r>
  <r>
    <x v="0"/>
    <x v="19"/>
    <x v="19"/>
    <x v="0"/>
    <s v=""/>
    <s v="222109"/>
    <s v="Samtalsapparater, antal brukare som erhållit personligt förskrivna hjälpmedel"/>
    <x v="15"/>
    <m/>
    <m/>
    <m/>
    <m/>
    <m/>
    <n v="76"/>
    <n v="274563"/>
    <n v="2.7680350229273426E-4"/>
    <n v="2.5631475451854877E-4"/>
    <n v="70"/>
    <n v="6"/>
    <n v="8.5714285714285632E-2"/>
    <s v="Västerbotten"/>
    <n v="0"/>
  </r>
  <r>
    <x v="0"/>
    <x v="19"/>
    <x v="19"/>
    <x v="0"/>
    <s v=""/>
    <s v="222112"/>
    <s v="Programvara för närkommunikation, antal brukare som erhållit personligt förskrivna hjälpmedel"/>
    <x v="16"/>
    <m/>
    <m/>
    <m/>
    <m/>
    <m/>
    <n v="8"/>
    <n v="274563"/>
    <n v="2.913721076765624E-5"/>
    <n v="6.0939107493000965E-5"/>
    <n v="17"/>
    <n v="-9"/>
    <n v="-0.52941176470588236"/>
    <s v="Västerbotten"/>
    <n v="0"/>
  </r>
  <r>
    <x v="0"/>
    <x v="19"/>
    <x v="19"/>
    <x v="0"/>
    <s v=""/>
    <s v="222712"/>
    <s v="Ur och klockor, antal brukare som erhållit personligt förskrivna hjälpmedel"/>
    <x v="17"/>
    <m/>
    <m/>
    <m/>
    <m/>
    <m/>
    <n v="539"/>
    <n v="274563"/>
    <n v="1.9631195754708391E-3"/>
    <n v="1.4156552596311747E-3"/>
    <n v="389"/>
    <n v="150"/>
    <n v="0.38560411311053988"/>
    <s v="Västerbotten"/>
    <n v="0"/>
  </r>
  <r>
    <x v="0"/>
    <x v="19"/>
    <x v="19"/>
    <x v="0"/>
    <s v=""/>
    <s v="222715"/>
    <s v="Kalendrar och tidtabeller, antal brukare som erhållit personligt förskrivna hjälpmedel"/>
    <x v="18"/>
    <m/>
    <m/>
    <m/>
    <m/>
    <m/>
    <n v="985"/>
    <n v="274563"/>
    <n v="3.5875190757676746E-3"/>
    <n v="1.4760095481574599E-3"/>
    <n v="405"/>
    <n v="580"/>
    <n v="1.4320987654320989"/>
    <s v="Västerbotten"/>
    <n v="1"/>
  </r>
  <r>
    <x v="0"/>
    <x v="19"/>
    <x v="19"/>
    <x v="1"/>
    <s v="1"/>
    <s v="22061"/>
    <s v="I- och Bakom- örat hörapparater"/>
    <x v="19"/>
    <n v="33"/>
    <n v="262"/>
    <n v="334"/>
    <n v="485"/>
    <n v="211"/>
    <n v="1325"/>
    <n v="139213"/>
    <n v="9.5177892869200437E-3"/>
    <n v="9.4731992093085304E-3"/>
    <n v="1319"/>
    <n v="6"/>
    <n v="4.5489006823351552E-3"/>
    <s v="Västerbotten"/>
    <n v="0"/>
  </r>
  <r>
    <x v="0"/>
    <x v="19"/>
    <x v="19"/>
    <x v="1"/>
    <s v="2"/>
    <s v="22061"/>
    <s v="I- och Bakom- örat hörapparater"/>
    <x v="19"/>
    <n v="25"/>
    <n v="214"/>
    <n v="214"/>
    <n v="351"/>
    <n v="284"/>
    <n v="1088"/>
    <n v="135350"/>
    <n v="8.0384189139268564E-3"/>
    <n v="7.869654917658243E-3"/>
    <n v="1065"/>
    <n v="23"/>
    <n v="2.1596244131455444E-2"/>
    <s v="Västerbotten"/>
    <n v="0"/>
  </r>
  <r>
    <x v="0"/>
    <x v="19"/>
    <x v="19"/>
    <x v="2"/>
    <s v="1"/>
    <s v="061206"/>
    <s v="Ankelortoser"/>
    <x v="20"/>
    <m/>
    <m/>
    <m/>
    <m/>
    <m/>
    <m/>
    <n v="139213"/>
    <m/>
    <n v="1.5709435249726053E-3"/>
    <n v="219"/>
    <n v="-219"/>
    <m/>
    <s v="Västerbotten"/>
    <n v="0"/>
  </r>
  <r>
    <x v="0"/>
    <x v="19"/>
    <x v="19"/>
    <x v="2"/>
    <s v="1"/>
    <s v="061209"/>
    <s v="Knäortoser"/>
    <x v="21"/>
    <m/>
    <m/>
    <m/>
    <m/>
    <m/>
    <m/>
    <n v="139213"/>
    <m/>
    <n v="8.3557730724650439E-4"/>
    <n v="116"/>
    <n v="-116"/>
    <m/>
    <s v="Västerbotten"/>
    <n v="0"/>
  </r>
  <r>
    <x v="0"/>
    <x v="19"/>
    <x v="19"/>
    <x v="2"/>
    <s v="1"/>
    <s v="061212"/>
    <s v="Helbensortoser"/>
    <x v="22"/>
    <m/>
    <m/>
    <m/>
    <m/>
    <m/>
    <m/>
    <n v="139213"/>
    <m/>
    <n v="3.6898567148582843E-5"/>
    <n v="5"/>
    <n v="-5"/>
    <m/>
    <s v="Västerbotten"/>
    <n v="0"/>
  </r>
  <r>
    <x v="0"/>
    <x v="19"/>
    <x v="19"/>
    <x v="2"/>
    <s v="1"/>
    <s v="062409"/>
    <s v="Transtibiella proteser, antal brukare som erhållit personligt förskrivna hjälpmedel"/>
    <x v="23"/>
    <m/>
    <m/>
    <m/>
    <m/>
    <m/>
    <m/>
    <n v="139213"/>
    <m/>
    <n v="1.8423873122013726E-4"/>
    <n v="26"/>
    <n v="-26"/>
    <m/>
    <s v="Västerbotten"/>
    <n v="0"/>
  </r>
  <r>
    <x v="0"/>
    <x v="19"/>
    <x v="19"/>
    <x v="2"/>
    <s v="2"/>
    <s v="061206"/>
    <s v="Ankelortoser"/>
    <x v="20"/>
    <m/>
    <m/>
    <m/>
    <m/>
    <m/>
    <m/>
    <n v="135350"/>
    <m/>
    <n v="1.4173259997212579E-3"/>
    <n v="192"/>
    <n v="-192"/>
    <m/>
    <s v="Västerbotten"/>
    <n v="0"/>
  </r>
  <r>
    <x v="0"/>
    <x v="19"/>
    <x v="19"/>
    <x v="2"/>
    <s v="2"/>
    <s v="061209"/>
    <s v="Knäortoser"/>
    <x v="21"/>
    <m/>
    <m/>
    <m/>
    <m/>
    <m/>
    <m/>
    <n v="135350"/>
    <m/>
    <n v="1.1083116266507214E-3"/>
    <n v="150"/>
    <n v="-150"/>
    <m/>
    <s v="Västerbotten"/>
    <n v="0"/>
  </r>
  <r>
    <x v="0"/>
    <x v="19"/>
    <x v="19"/>
    <x v="2"/>
    <s v="2"/>
    <s v="061212"/>
    <s v="Helbensortoser"/>
    <x v="22"/>
    <m/>
    <m/>
    <m/>
    <m/>
    <m/>
    <m/>
    <n v="135350"/>
    <m/>
    <n v="2.8979089907315027E-5"/>
    <n v="4"/>
    <n v="-4"/>
    <m/>
    <s v="Västerbotten"/>
    <n v="0"/>
  </r>
  <r>
    <x v="0"/>
    <x v="19"/>
    <x v="19"/>
    <x v="2"/>
    <s v="2"/>
    <s v="062409"/>
    <s v="Transtibiella proteser, antal brukare som erhållit personligt förskrivna hjälpmedel"/>
    <x v="23"/>
    <m/>
    <m/>
    <m/>
    <m/>
    <m/>
    <m/>
    <n v="135350"/>
    <m/>
    <n v="8.1847726632153513E-5"/>
    <n v="11"/>
    <n v="-11"/>
    <m/>
    <s v="Västerbotten"/>
    <n v="0"/>
  </r>
  <r>
    <x v="0"/>
    <x v="19"/>
    <x v="19"/>
    <x v="3"/>
    <s v=""/>
    <s v="220318"/>
    <s v="Förstorande videosystem, antal brukare som erhållit personligt förskrivna hjälpmedel"/>
    <x v="24"/>
    <m/>
    <m/>
    <m/>
    <m/>
    <m/>
    <n v="50"/>
    <n v="274563"/>
    <n v="1.821075672978515E-4"/>
    <n v="2.900988291741636E-4"/>
    <n v="80"/>
    <n v="-30"/>
    <n v="-0.375"/>
    <s v="Västerbotten"/>
    <n v="0"/>
  </r>
  <r>
    <x v="0"/>
    <x v="19"/>
    <x v="19"/>
    <x v="3"/>
    <s v=""/>
    <s v="221803"/>
    <s v="Utrustning för att spela in och återge ljud, antal brukare som erhållit personligt förskrivna hjälpmedel"/>
    <x v="25"/>
    <m/>
    <m/>
    <m/>
    <m/>
    <m/>
    <n v="28"/>
    <n v="274563"/>
    <n v="1.0198023768679684E-4"/>
    <n v="1.9822806923721411E-4"/>
    <n v="54"/>
    <n v="-26"/>
    <n v="-0.48148148148148151"/>
    <s v="Västerbotten"/>
    <n v="0"/>
  </r>
  <r>
    <x v="0"/>
    <x v="19"/>
    <x v="19"/>
    <x v="3"/>
    <s v=""/>
    <s v="223021"/>
    <s v="Läsmaskiner, antal brukare som erhållit personligt förskrivna hjälpmedel"/>
    <x v="26"/>
    <m/>
    <m/>
    <m/>
    <m/>
    <m/>
    <n v="10"/>
    <n v="274563"/>
    <n v="3.6421513459570301E-5"/>
    <n v="1.7720352584386851E-5"/>
    <n v="5"/>
    <n v="5"/>
    <n v="1"/>
    <s v="Västerbotten"/>
    <n v="0"/>
  </r>
  <r>
    <x v="0"/>
    <x v="20"/>
    <x v="20"/>
    <x v="0"/>
    <s v=""/>
    <s v="042718"/>
    <s v="Hjälpmedel för stimulering av sinnen och känslighet (tyngdtäcken), antal brukare som erhållit personligt förskrivna hjälpmedel"/>
    <x v="0"/>
    <m/>
    <m/>
    <m/>
    <m/>
    <m/>
    <n v="806"/>
    <n v="249693"/>
    <n v="3.2279639397179735E-3"/>
    <n v="1.5467336327229094E-3"/>
    <n v="386"/>
    <n v="420"/>
    <n v="1.088082901554404"/>
    <s v="Norrbotten"/>
    <n v="0"/>
  </r>
  <r>
    <x v="0"/>
    <x v="20"/>
    <x v="20"/>
    <x v="0"/>
    <s v=""/>
    <s v="120603"/>
    <s v="Gåstativ, antal brukare som erhållit personligt förskrivna hjälpmedel"/>
    <x v="1"/>
    <m/>
    <m/>
    <m/>
    <m/>
    <m/>
    <n v="0"/>
    <n v="249693"/>
    <n v="0"/>
    <n v="1.243336228773866E-3"/>
    <n v="310"/>
    <n v="-310"/>
    <n v="-1"/>
    <s v="Norrbotten"/>
    <n v="0"/>
  </r>
  <r>
    <x v="0"/>
    <x v="20"/>
    <x v="20"/>
    <x v="0"/>
    <s v=""/>
    <s v="120606"/>
    <s v="Rollatorer, antal brukare som erhållit personligt förskrivna hjälpmedel"/>
    <x v="2"/>
    <m/>
    <m/>
    <m/>
    <m/>
    <m/>
    <n v="6055"/>
    <n v="249693"/>
    <n v="2.4249778728278326E-2"/>
    <n v="1.9511975227732178E-2"/>
    <n v="4872"/>
    <n v="1183"/>
    <n v="0.24281609195402298"/>
    <s v="Norrbotten"/>
    <n v="0"/>
  </r>
  <r>
    <x v="0"/>
    <x v="20"/>
    <x v="20"/>
    <x v="0"/>
    <s v=""/>
    <s v="120609"/>
    <s v="Gåstolar, antal brukare som erhållit personligt förskrivna hjälpmedel"/>
    <x v="3"/>
    <m/>
    <m/>
    <m/>
    <m/>
    <m/>
    <n v="38"/>
    <n v="249693"/>
    <n v="1.5218688549538834E-4"/>
    <n v="1.3916454882521926E-4"/>
    <n v="35"/>
    <n v="3"/>
    <n v="8.5714285714285632E-2"/>
    <s v="Norrbotten"/>
    <n v="0"/>
  </r>
  <r>
    <x v="0"/>
    <x v="20"/>
    <x v="20"/>
    <x v="0"/>
    <s v=""/>
    <s v="120612"/>
    <s v="Gåbord, antal brukare som erhållit personligt förskrivna hjälpmedel"/>
    <x v="4"/>
    <m/>
    <m/>
    <m/>
    <m/>
    <m/>
    <n v="618"/>
    <n v="249693"/>
    <n v="2.4750393483197368E-3"/>
    <n v="2.1670800508444329E-3"/>
    <n v="541"/>
    <n v="77"/>
    <n v="0.14232902033271722"/>
    <s v="Norrbotten"/>
    <n v="0"/>
  </r>
  <r>
    <x v="0"/>
    <x v="20"/>
    <x v="20"/>
    <x v="0"/>
    <s v=""/>
    <s v="122203"/>
    <s v="Manuella tvåhjulsdrivna rullstolar, antal brukare som erhållit personligt förskrivna hjälpmedel"/>
    <x v="5"/>
    <m/>
    <m/>
    <m/>
    <m/>
    <m/>
    <n v="2609"/>
    <n v="249693"/>
    <n v="1.0448831164670215E-2"/>
    <n v="1.0448831164670215E-2"/>
    <n v="2609"/>
    <n v="0"/>
    <n v="0"/>
    <s v="Norrbotten"/>
    <n v="0"/>
  </r>
  <r>
    <x v="0"/>
    <x v="20"/>
    <x v="20"/>
    <x v="0"/>
    <s v=""/>
    <s v="122218"/>
    <s v="Manuella vårdarmanövrerade rullstolar, antal brukare som erhållit personligt förskrivna hjälpmedel"/>
    <x v="6"/>
    <m/>
    <m/>
    <m/>
    <m/>
    <m/>
    <n v="2430"/>
    <n v="249693"/>
    <n v="9.7319508356261495E-3"/>
    <n v="4.5959477430963002E-3"/>
    <n v="1148"/>
    <n v="1282"/>
    <n v="1.1167247386759582"/>
    <s v="Norrbotten"/>
    <n v="1"/>
  </r>
  <r>
    <x v="0"/>
    <x v="20"/>
    <x v="20"/>
    <x v="0"/>
    <s v=""/>
    <s v="122303"/>
    <s v="Eldrivna rullstolar med manuell direktstyrning, antal brukare som erhållit personligt förskrivna hjälpmedel"/>
    <x v="7"/>
    <m/>
    <m/>
    <m/>
    <m/>
    <m/>
    <n v="63"/>
    <n v="249693"/>
    <n v="2.5230983647919644E-4"/>
    <n v="3.072077289227249E-4"/>
    <n v="77"/>
    <n v="-14"/>
    <n v="-0.18181818181818177"/>
    <s v="Norrbotten"/>
    <n v="0"/>
  </r>
  <r>
    <x v="0"/>
    <x v="20"/>
    <x v="20"/>
    <x v="0"/>
    <s v=""/>
    <s v="122306"/>
    <s v="Eldrivna rullstolar med elektronisk styrning, antal brukare som erhållit personligt förskrivna hjälpmedel"/>
    <x v="8"/>
    <m/>
    <m/>
    <m/>
    <m/>
    <m/>
    <n v="122"/>
    <n v="249693"/>
    <n v="4.8860000080098358E-4"/>
    <n v="2.9987744139351743E-4"/>
    <n v="75"/>
    <n v="47"/>
    <n v="0.62666666666666671"/>
    <s v="Norrbotten"/>
    <n v="0"/>
  </r>
  <r>
    <x v="0"/>
    <x v="20"/>
    <x v="20"/>
    <x v="0"/>
    <s v=""/>
    <s v="123603"/>
    <s v="Mobila lyftar för överflyttning av en sittande person med hjälp av slingsäten, antal brukare som erhållit personligt förskrivna hjälpmedel"/>
    <x v="9"/>
    <m/>
    <m/>
    <m/>
    <m/>
    <m/>
    <n v="385"/>
    <n v="249693"/>
    <n v="1.541893445150645E-3"/>
    <n v="1.0768685325761014E-3"/>
    <n v="269"/>
    <n v="116"/>
    <n v="0.43122676579925656"/>
    <s v="Norrbotten"/>
    <n v="0"/>
  </r>
  <r>
    <x v="0"/>
    <x v="20"/>
    <x v="20"/>
    <x v="0"/>
    <s v=""/>
    <s v="123604"/>
    <s v="Mobila lyftar för överflyttning av en stående person, antal brukare som erhållit personligt förskrivna hjälpmedel"/>
    <x v="10"/>
    <m/>
    <m/>
    <m/>
    <m/>
    <m/>
    <n v="99"/>
    <n v="249693"/>
    <n v="3.9648688589588013E-4"/>
    <n v="2.969509404354554E-4"/>
    <n v="74"/>
    <n v="25"/>
    <n v="0.33783783783783794"/>
    <s v="Norrbotten"/>
    <n v="0"/>
  </r>
  <r>
    <x v="0"/>
    <x v="20"/>
    <x v="20"/>
    <x v="0"/>
    <s v=""/>
    <s v="123612"/>
    <s v="Stationära lyftar monterade på väggar, golv eller i tak, antal brukare som erhållit personligt förskrivna hjälpmedel"/>
    <x v="11"/>
    <m/>
    <m/>
    <m/>
    <m/>
    <m/>
    <n v="91"/>
    <n v="249693"/>
    <n v="3.6444754158106152E-4"/>
    <n v="1.9038451254077757E-4"/>
    <n v="48"/>
    <n v="43"/>
    <n v="0.89583333333333326"/>
    <s v="Norrbotten"/>
    <n v="0"/>
  </r>
  <r>
    <x v="0"/>
    <x v="20"/>
    <x v="20"/>
    <x v="0"/>
    <s v=""/>
    <s v="181210"/>
    <s v="Sängar och lösa sängbottnar, elektiskt reglerbara, antal brukare som erhållit personligt förskrivna hjälpmedel"/>
    <x v="12"/>
    <m/>
    <m/>
    <m/>
    <m/>
    <m/>
    <n v="658"/>
    <n v="249693"/>
    <n v="2.6352360698938294E-3"/>
    <n v="1.9835740397698399E-3"/>
    <n v="495"/>
    <n v="163"/>
    <n v="0.32929292929292919"/>
    <s v="Norrbotten"/>
    <n v="0"/>
  </r>
  <r>
    <x v="0"/>
    <x v="20"/>
    <x v="20"/>
    <x v="0"/>
    <s v=""/>
    <s v="181224"/>
    <s v="Separata ställbara rygg- och benstöd för sängar, antal brukare som erhållit personligt förskrivna hjälpmedel"/>
    <x v="13"/>
    <m/>
    <m/>
    <m/>
    <m/>
    <m/>
    <n v="626"/>
    <n v="249693"/>
    <n v="2.5070786926345554E-3"/>
    <n v="1.1815114311230961E-3"/>
    <n v="295"/>
    <n v="331"/>
    <n v="1.1220338983050846"/>
    <s v="Norrbotten"/>
    <n v="0"/>
  </r>
  <r>
    <x v="0"/>
    <x v="20"/>
    <x v="20"/>
    <x v="0"/>
    <s v=""/>
    <s v="220906"/>
    <s v="Röstförstärkare för personligt bruk, antal brukare som erhållit personligt förskrivna hjälpmedel"/>
    <x v="14"/>
    <m/>
    <m/>
    <m/>
    <m/>
    <m/>
    <n v="20"/>
    <n v="249693"/>
    <n v="8.0098360787046497E-5"/>
    <n v="5.2152598503220425E-5"/>
    <n v="13"/>
    <n v="7"/>
    <n v="0.53846153846153855"/>
    <s v="Norrbotten"/>
    <n v="0"/>
  </r>
  <r>
    <x v="0"/>
    <x v="20"/>
    <x v="20"/>
    <x v="0"/>
    <s v=""/>
    <s v="222109"/>
    <s v="Samtalsapparater, antal brukare som erhållit personligt förskrivna hjälpmedel"/>
    <x v="15"/>
    <m/>
    <m/>
    <m/>
    <m/>
    <m/>
    <n v="64"/>
    <n v="249693"/>
    <n v="2.5631475451854877E-4"/>
    <n v="2.5631475451854877E-4"/>
    <n v="64"/>
    <n v="0"/>
    <n v="0"/>
    <s v="Norrbotten"/>
    <n v="0"/>
  </r>
  <r>
    <x v="0"/>
    <x v="20"/>
    <x v="20"/>
    <x v="0"/>
    <s v=""/>
    <s v="222112"/>
    <s v="Programvara för närkommunikation, antal brukare som erhållit personligt förskrivna hjälpmedel"/>
    <x v="16"/>
    <m/>
    <m/>
    <m/>
    <m/>
    <m/>
    <n v="18"/>
    <n v="249693"/>
    <n v="7.2088524708341844E-5"/>
    <n v="6.0939107493000965E-5"/>
    <n v="15"/>
    <n v="3"/>
    <n v="0.19999999999999996"/>
    <s v="Norrbotten"/>
    <n v="0"/>
  </r>
  <r>
    <x v="0"/>
    <x v="20"/>
    <x v="20"/>
    <x v="0"/>
    <s v=""/>
    <s v="222712"/>
    <s v="Ur och klockor, antal brukare som erhållit personligt förskrivna hjälpmedel"/>
    <x v="17"/>
    <m/>
    <m/>
    <m/>
    <m/>
    <m/>
    <n v="131"/>
    <n v="249693"/>
    <n v="5.2464426315515457E-4"/>
    <n v="1.4156552596311747E-3"/>
    <n v="353"/>
    <n v="-222"/>
    <n v="-0.62889518413597734"/>
    <s v="Norrbotten"/>
    <n v="0"/>
  </r>
  <r>
    <x v="0"/>
    <x v="20"/>
    <x v="20"/>
    <x v="0"/>
    <s v=""/>
    <s v="222715"/>
    <s v="Kalendrar och tidtabeller, antal brukare som erhållit personligt förskrivna hjälpmedel"/>
    <x v="18"/>
    <m/>
    <m/>
    <m/>
    <m/>
    <m/>
    <n v="442"/>
    <n v="249693"/>
    <n v="1.7701737733937274E-3"/>
    <n v="1.4760095481574599E-3"/>
    <n v="369"/>
    <n v="73"/>
    <n v="0.19783197831978327"/>
    <s v="Norrbotten"/>
    <n v="0"/>
  </r>
  <r>
    <x v="0"/>
    <x v="20"/>
    <x v="20"/>
    <x v="1"/>
    <s v="1"/>
    <s v="22061"/>
    <s v="I- och Bakom- örat hörapparater"/>
    <x v="19"/>
    <m/>
    <m/>
    <m/>
    <m/>
    <m/>
    <m/>
    <n v="128307"/>
    <m/>
    <n v="9.4731992093085304E-3"/>
    <n v="1215"/>
    <n v="-1215"/>
    <m/>
    <s v="Norrbotten"/>
    <n v="0"/>
  </r>
  <r>
    <x v="0"/>
    <x v="20"/>
    <x v="20"/>
    <x v="1"/>
    <s v="2"/>
    <s v="22061"/>
    <s v="I- och Bakom- örat hörapparater"/>
    <x v="19"/>
    <m/>
    <m/>
    <m/>
    <m/>
    <m/>
    <m/>
    <n v="121386"/>
    <m/>
    <n v="7.869654917658243E-3"/>
    <n v="955"/>
    <n v="-955"/>
    <m/>
    <s v="Norrbotten"/>
    <n v="0"/>
  </r>
  <r>
    <x v="0"/>
    <x v="20"/>
    <x v="20"/>
    <x v="2"/>
    <s v="1"/>
    <s v="061206"/>
    <s v="Ankelortoser"/>
    <x v="20"/>
    <m/>
    <m/>
    <m/>
    <m/>
    <m/>
    <m/>
    <n v="128307"/>
    <m/>
    <n v="1.5709435249726053E-3"/>
    <n v="202"/>
    <n v="-202"/>
    <m/>
    <s v="Norrbotten"/>
    <n v="0"/>
  </r>
  <r>
    <x v="0"/>
    <x v="20"/>
    <x v="20"/>
    <x v="2"/>
    <s v="1"/>
    <s v="061209"/>
    <s v="Knäortoser"/>
    <x v="21"/>
    <m/>
    <m/>
    <m/>
    <m/>
    <m/>
    <m/>
    <n v="128307"/>
    <m/>
    <n v="8.3557730724650439E-4"/>
    <n v="107"/>
    <n v="-107"/>
    <m/>
    <s v="Norrbotten"/>
    <n v="0"/>
  </r>
  <r>
    <x v="0"/>
    <x v="20"/>
    <x v="20"/>
    <x v="2"/>
    <s v="1"/>
    <s v="061212"/>
    <s v="Helbensortoser"/>
    <x v="22"/>
    <m/>
    <m/>
    <m/>
    <m/>
    <m/>
    <m/>
    <n v="128307"/>
    <m/>
    <n v="3.6898567148582843E-5"/>
    <n v="5"/>
    <n v="-5"/>
    <m/>
    <s v="Norrbotten"/>
    <n v="0"/>
  </r>
  <r>
    <x v="0"/>
    <x v="20"/>
    <x v="20"/>
    <x v="2"/>
    <s v="1"/>
    <s v="062409"/>
    <s v="Transtibiella proteser, antal brukare som erhållit personligt förskrivna hjälpmedel"/>
    <x v="23"/>
    <n v="2"/>
    <n v="7"/>
    <n v="5"/>
    <n v="10"/>
    <n v="4"/>
    <n v="28"/>
    <n v="128307"/>
    <n v="2.1822659714590786E-4"/>
    <n v="1.8423873122013726E-4"/>
    <n v="24"/>
    <n v="4"/>
    <n v="0.16666666666666674"/>
    <s v="Norrbotten"/>
    <n v="0"/>
  </r>
  <r>
    <x v="0"/>
    <x v="20"/>
    <x v="20"/>
    <x v="2"/>
    <s v="2"/>
    <s v="061206"/>
    <s v="Ankelortoser"/>
    <x v="20"/>
    <m/>
    <m/>
    <m/>
    <m/>
    <m/>
    <m/>
    <n v="121386"/>
    <m/>
    <n v="1.4173259997212579E-3"/>
    <n v="172"/>
    <n v="-172"/>
    <m/>
    <s v="Norrbotten"/>
    <n v="0"/>
  </r>
  <r>
    <x v="0"/>
    <x v="20"/>
    <x v="20"/>
    <x v="2"/>
    <s v="2"/>
    <s v="061209"/>
    <s v="Knäortoser"/>
    <x v="21"/>
    <m/>
    <m/>
    <m/>
    <m/>
    <m/>
    <m/>
    <n v="121386"/>
    <m/>
    <n v="1.1083116266507214E-3"/>
    <n v="135"/>
    <n v="-135"/>
    <m/>
    <s v="Norrbotten"/>
    <n v="0"/>
  </r>
  <r>
    <x v="0"/>
    <x v="20"/>
    <x v="20"/>
    <x v="2"/>
    <s v="2"/>
    <s v="061212"/>
    <s v="Helbensortoser"/>
    <x v="22"/>
    <m/>
    <m/>
    <m/>
    <m/>
    <m/>
    <m/>
    <n v="121386"/>
    <m/>
    <n v="2.8979089907315027E-5"/>
    <n v="4"/>
    <n v="-4"/>
    <m/>
    <s v="Norrbotten"/>
    <n v="0"/>
  </r>
  <r>
    <x v="0"/>
    <x v="20"/>
    <x v="20"/>
    <x v="2"/>
    <s v="2"/>
    <s v="062409"/>
    <s v="Transtibiella proteser, antal brukare som erhållit personligt förskrivna hjälpmedel"/>
    <x v="23"/>
    <n v="1"/>
    <n v="5"/>
    <n v="1"/>
    <n v="2"/>
    <n v="1"/>
    <n v="10"/>
    <n v="121386"/>
    <n v="8.2381823274512713E-5"/>
    <n v="8.1847726632153513E-5"/>
    <n v="10"/>
    <n v="0"/>
    <n v="0"/>
    <s v="Norrbotten"/>
    <n v="0"/>
  </r>
  <r>
    <x v="0"/>
    <x v="20"/>
    <x v="20"/>
    <x v="3"/>
    <s v=""/>
    <s v="220318"/>
    <s v="Förstorande videosystem, antal brukare som erhållit personligt förskrivna hjälpmedel"/>
    <x v="24"/>
    <m/>
    <m/>
    <m/>
    <m/>
    <m/>
    <n v="89"/>
    <n v="249693"/>
    <n v="3.5643770550235687E-4"/>
    <n v="2.900988291741636E-4"/>
    <n v="72"/>
    <n v="17"/>
    <n v="0.23611111111111116"/>
    <s v="Norrbotten"/>
    <n v="0"/>
  </r>
  <r>
    <x v="0"/>
    <x v="20"/>
    <x v="20"/>
    <x v="3"/>
    <s v=""/>
    <s v="221803"/>
    <s v="Utrustning för att spela in och återge ljud, antal brukare som erhållit personligt förskrivna hjälpmedel"/>
    <x v="25"/>
    <m/>
    <m/>
    <m/>
    <m/>
    <m/>
    <n v="27"/>
    <n v="249693"/>
    <n v="1.0813278706251277E-4"/>
    <n v="1.9822806923721411E-4"/>
    <n v="49"/>
    <n v="-22"/>
    <n v="-0.44897959183673475"/>
    <s v="Norrbotten"/>
    <n v="0"/>
  </r>
  <r>
    <x v="0"/>
    <x v="20"/>
    <x v="20"/>
    <x v="3"/>
    <s v=""/>
    <s v="223021"/>
    <s v="Läsmaskiner, antal brukare som erhållit personligt förskrivna hjälpmedel"/>
    <x v="26"/>
    <m/>
    <m/>
    <m/>
    <m/>
    <m/>
    <n v="4"/>
    <n v="249693"/>
    <n v="1.6019672157409298E-5"/>
    <n v="1.7720352584386851E-5"/>
    <n v="4"/>
    <n v="0"/>
    <n v="0"/>
    <s v="Norrbotten"/>
    <n v="0"/>
  </r>
  <r>
    <x v="1"/>
    <x v="0"/>
    <x v="0"/>
    <x v="0"/>
    <s v=""/>
    <s v="042718"/>
    <s v="Hjälpmedel för stimulering av sinnen och känslighet (tyngdtäcken), antal brukare som erhållit personligt förskrivna hjälpmedel"/>
    <x v="0"/>
    <m/>
    <m/>
    <m/>
    <m/>
    <m/>
    <n v="5761"/>
    <n v="2391990"/>
    <n v="2.4084548848448363E-3"/>
    <n v="2.2086762611347116E-3"/>
    <n v="5283"/>
    <n v="478"/>
    <n v="9.0478894567480594E-2"/>
    <s v="Stockholm"/>
    <n v="0"/>
  </r>
  <r>
    <x v="1"/>
    <x v="0"/>
    <x v="0"/>
    <x v="0"/>
    <s v=""/>
    <s v="120603"/>
    <s v="Gåstativ, antal brukare som erhållit personligt förskrivna hjälpmedel"/>
    <x v="1"/>
    <m/>
    <m/>
    <m/>
    <m/>
    <m/>
    <n v="3837"/>
    <n v="2391990"/>
    <n v="1.604103696085686E-3"/>
    <n v="6.8376722070839942E-4"/>
    <n v="1636"/>
    <n v="2201"/>
    <n v="1.345354523227384"/>
    <s v="Stockholm"/>
    <n v="1"/>
  </r>
  <r>
    <x v="1"/>
    <x v="0"/>
    <x v="0"/>
    <x v="0"/>
    <s v=""/>
    <s v="120606"/>
    <s v="Rollatorer, antal brukare som erhållit personligt förskrivna hjälpmedel"/>
    <x v="2"/>
    <m/>
    <m/>
    <m/>
    <m/>
    <m/>
    <n v="27806"/>
    <n v="2391990"/>
    <n v="1.1624630537753084E-2"/>
    <n v="1.7699771992152287E-2"/>
    <n v="42338"/>
    <n v="-14532"/>
    <n v="-0.34323775331853179"/>
    <s v="Stockholm"/>
    <n v="0"/>
  </r>
  <r>
    <x v="1"/>
    <x v="0"/>
    <x v="0"/>
    <x v="0"/>
    <s v=""/>
    <s v="120609"/>
    <s v="Gåstolar, antal brukare som erhållit personligt förskrivna hjälpmedel"/>
    <x v="3"/>
    <m/>
    <m/>
    <m/>
    <m/>
    <m/>
    <n v="450"/>
    <n v="2391990"/>
    <n v="1.8812787678878257E-4"/>
    <n v="1.4395880160841243E-4"/>
    <n v="344"/>
    <n v="106"/>
    <n v="0.30813953488372103"/>
    <s v="Stockholm"/>
    <n v="0"/>
  </r>
  <r>
    <x v="1"/>
    <x v="0"/>
    <x v="0"/>
    <x v="0"/>
    <s v=""/>
    <s v="120612"/>
    <s v="Gåbord, antal brukare som erhållit personligt förskrivna hjälpmedel"/>
    <x v="4"/>
    <m/>
    <m/>
    <m/>
    <m/>
    <m/>
    <n v="2780"/>
    <n v="2391990"/>
    <n v="1.1622122166062567E-3"/>
    <n v="2.1055331719514962E-3"/>
    <n v="5036"/>
    <n v="-2256"/>
    <n v="-0.4479745830023828"/>
    <s v="Stockholm"/>
    <n v="0"/>
  </r>
  <r>
    <x v="1"/>
    <x v="0"/>
    <x v="0"/>
    <x v="0"/>
    <s v=""/>
    <s v="122203"/>
    <s v="Manuella tvåhjulsdrivna rullstolar, antal brukare som erhållit personligt förskrivna hjälpmedel"/>
    <x v="5"/>
    <m/>
    <m/>
    <m/>
    <m/>
    <m/>
    <n v="13424"/>
    <n v="2391990"/>
    <n v="5.6120635955835933E-3"/>
    <n v="9.4901365120153378E-3"/>
    <n v="22700"/>
    <n v="-9276"/>
    <n v="-0.40863436123348018"/>
    <s v="Stockholm"/>
    <n v="0"/>
  </r>
  <r>
    <x v="1"/>
    <x v="0"/>
    <x v="0"/>
    <x v="0"/>
    <s v=""/>
    <s v="122218"/>
    <s v="Manuella vårdarmanövrerade rullstolar, antal brukare som erhållit personligt förskrivna hjälpmedel"/>
    <x v="6"/>
    <m/>
    <m/>
    <m/>
    <m/>
    <m/>
    <n v="8813"/>
    <n v="2391990"/>
    <n v="3.6843799514212016E-3"/>
    <n v="4.3548543873536101E-3"/>
    <n v="10417"/>
    <n v="-1604"/>
    <n v="-0.15397907266967459"/>
    <s v="Stockholm"/>
    <n v="0"/>
  </r>
  <r>
    <x v="1"/>
    <x v="0"/>
    <x v="0"/>
    <x v="0"/>
    <s v=""/>
    <s v="122303"/>
    <s v="Eldrivna rullstolar med manuell direktstyrning, antal brukare som erhållit personligt förskrivna hjälpmedel"/>
    <x v="7"/>
    <m/>
    <m/>
    <m/>
    <m/>
    <m/>
    <n v="674"/>
    <n v="2391990"/>
    <n v="2.8177375323475433E-4"/>
    <n v="3.2886202593288721E-4"/>
    <n v="787"/>
    <n v="-113"/>
    <n v="-0.1435832274459975"/>
    <s v="Stockholm"/>
    <n v="0"/>
  </r>
  <r>
    <x v="1"/>
    <x v="0"/>
    <x v="0"/>
    <x v="0"/>
    <s v=""/>
    <s v="122306"/>
    <s v="Eldrivna rullstolar med elektronisk styrning, antal brukare som erhållit personligt förskrivna hjälpmedel"/>
    <x v="8"/>
    <m/>
    <m/>
    <m/>
    <m/>
    <m/>
    <n v="800"/>
    <n v="2391990"/>
    <n v="3.3444955873561345E-4"/>
    <n v="2.8770854560624949E-4"/>
    <n v="688"/>
    <n v="112"/>
    <n v="0.16279069767441867"/>
    <s v="Stockholm"/>
    <n v="0"/>
  </r>
  <r>
    <x v="1"/>
    <x v="0"/>
    <x v="0"/>
    <x v="0"/>
    <s v=""/>
    <s v="123603"/>
    <s v="Mobila lyftar för överflyttning av en sittande person med hjälp av slingsäten, antal brukare som erhållit personligt förskrivna hjälpmedel"/>
    <x v="9"/>
    <m/>
    <m/>
    <m/>
    <m/>
    <m/>
    <n v="1486"/>
    <n v="2391990"/>
    <n v="6.2124005535140196E-4"/>
    <n v="1.0148003437167622E-3"/>
    <n v="2427"/>
    <n v="-941"/>
    <n v="-0.38772146683147923"/>
    <s v="Stockholm"/>
    <n v="0"/>
  </r>
  <r>
    <x v="1"/>
    <x v="0"/>
    <x v="0"/>
    <x v="0"/>
    <s v=""/>
    <s v="123604"/>
    <s v="Mobila lyftar för överflyttning av en stående person, antal brukare som erhållit personligt förskrivna hjälpmedel"/>
    <x v="10"/>
    <m/>
    <m/>
    <m/>
    <m/>
    <m/>
    <n v="235"/>
    <n v="2391990"/>
    <n v="9.8244557878586443E-5"/>
    <n v="2.7360339916758958E-4"/>
    <n v="654"/>
    <n v="-419"/>
    <n v="-0.64067278287461771"/>
    <s v="Stockholm"/>
    <n v="0"/>
  </r>
  <r>
    <x v="1"/>
    <x v="0"/>
    <x v="0"/>
    <x v="0"/>
    <s v=""/>
    <s v="123612"/>
    <s v="Stationära lyftar monterade på väggar, golv eller i tak, antal brukare som erhållit personligt förskrivna hjälpmedel"/>
    <x v="11"/>
    <m/>
    <m/>
    <m/>
    <m/>
    <m/>
    <n v="449"/>
    <n v="2391990"/>
    <n v="1.8770981484036303E-4"/>
    <n v="1.7848792676996235E-4"/>
    <n v="427"/>
    <n v="22"/>
    <n v="5.1522248243559776E-2"/>
    <s v="Stockholm"/>
    <n v="0"/>
  </r>
  <r>
    <x v="1"/>
    <x v="0"/>
    <x v="0"/>
    <x v="0"/>
    <s v=""/>
    <s v="181210"/>
    <s v="Sängar och lösa sängbottnar, elektiskt reglerbara, antal brukare som erhållit personligt förskrivna hjälpmedel"/>
    <x v="12"/>
    <m/>
    <m/>
    <m/>
    <m/>
    <m/>
    <n v="3646"/>
    <n v="2391990"/>
    <n v="1.5242538639375584E-3"/>
    <n v="1.9414322400630431E-3"/>
    <n v="4644"/>
    <n v="-998"/>
    <n v="-0.21490094745908694"/>
    <s v="Stockholm"/>
    <n v="0"/>
  </r>
  <r>
    <x v="1"/>
    <x v="0"/>
    <x v="0"/>
    <x v="0"/>
    <s v=""/>
    <s v="181224"/>
    <s v="Separata ställbara rygg- och benstöd för sängar, antal brukare som erhållit personligt förskrivna hjälpmedel"/>
    <x v="13"/>
    <m/>
    <m/>
    <m/>
    <m/>
    <m/>
    <n v="2331"/>
    <n v="2391990"/>
    <n v="9.7450240176589369E-4"/>
    <n v="1.2736161029968792E-3"/>
    <n v="3046"/>
    <n v="-715"/>
    <n v="-0.23473407747866049"/>
    <s v="Stockholm"/>
    <n v="0"/>
  </r>
  <r>
    <x v="1"/>
    <x v="0"/>
    <x v="0"/>
    <x v="0"/>
    <s v=""/>
    <s v="220906"/>
    <s v="Röstförstärkare för personligt bruk, antal brukare som erhållit personligt förskrivna hjälpmedel"/>
    <x v="14"/>
    <m/>
    <m/>
    <m/>
    <m/>
    <m/>
    <n v="111"/>
    <n v="2391990"/>
    <n v="4.6404876274566368E-5"/>
    <n v="5.0736749492488366E-5"/>
    <n v="121"/>
    <n v="-10"/>
    <n v="-8.2644628099173501E-2"/>
    <s v="Stockholm"/>
    <n v="0"/>
  </r>
  <r>
    <x v="1"/>
    <x v="0"/>
    <x v="0"/>
    <x v="0"/>
    <s v=""/>
    <s v="222109"/>
    <s v="Samtalsapparater, antal brukare som erhållit personligt förskrivna hjälpmedel"/>
    <x v="15"/>
    <m/>
    <m/>
    <m/>
    <m/>
    <m/>
    <n v="378"/>
    <n v="2391990"/>
    <n v="1.5802741650257736E-4"/>
    <n v="1.8409247473052899E-4"/>
    <n v="440"/>
    <n v="-62"/>
    <n v="-0.14090909090909087"/>
    <s v="Stockholm"/>
    <n v="0"/>
  </r>
  <r>
    <x v="1"/>
    <x v="0"/>
    <x v="0"/>
    <x v="0"/>
    <s v=""/>
    <s v="222112"/>
    <s v="Programvara för närkommunikation, antal brukare som erhållit personligt förskrivna hjälpmedel"/>
    <x v="16"/>
    <m/>
    <m/>
    <m/>
    <m/>
    <m/>
    <n v="121"/>
    <n v="2391990"/>
    <n v="5.0585495758761535E-5"/>
    <n v="8.066568957631028E-5"/>
    <n v="193"/>
    <n v="-72"/>
    <n v="-0.37305699481865284"/>
    <s v="Stockholm"/>
    <n v="0"/>
  </r>
  <r>
    <x v="1"/>
    <x v="0"/>
    <x v="0"/>
    <x v="0"/>
    <s v=""/>
    <s v="222712"/>
    <s v="Ur och klockor, antal brukare som erhållit personligt förskrivna hjälpmedel"/>
    <x v="17"/>
    <m/>
    <m/>
    <m/>
    <m/>
    <m/>
    <n v="1786"/>
    <n v="2391990"/>
    <n v="7.4665863987725706E-4"/>
    <n v="1.0839071616084404E-3"/>
    <n v="2593"/>
    <n v="-807"/>
    <n v="-0.31122252217508672"/>
    <s v="Stockholm"/>
    <n v="0"/>
  </r>
  <r>
    <x v="1"/>
    <x v="0"/>
    <x v="0"/>
    <x v="0"/>
    <s v=""/>
    <s v="222715"/>
    <s v="Kalendrar och tidtabeller, antal brukare som erhållit personligt förskrivna hjälpmedel"/>
    <x v="18"/>
    <m/>
    <m/>
    <m/>
    <m/>
    <m/>
    <n v="6451"/>
    <n v="2391990"/>
    <n v="2.6969176292543028E-3"/>
    <n v="1.4280277212541282E-3"/>
    <n v="3416"/>
    <n v="3035"/>
    <n v="0.8884660421545667"/>
    <s v="Stockholm"/>
    <n v="1"/>
  </r>
  <r>
    <x v="1"/>
    <x v="0"/>
    <x v="0"/>
    <x v="1"/>
    <s v=""/>
    <s v="22061"/>
    <s v="I- och Bakom- örat hörapparater"/>
    <x v="19"/>
    <m/>
    <m/>
    <m/>
    <m/>
    <m/>
    <n v="25844"/>
    <n v="2391990"/>
    <n v="1.0804392994953992E-2"/>
    <n v="9.1938915741569226E-3"/>
    <n v="21992"/>
    <n v="3852"/>
    <n v="0.17515460167333585"/>
    <s v="Stockholm"/>
    <n v="0"/>
  </r>
  <r>
    <x v="1"/>
    <x v="0"/>
    <x v="0"/>
    <x v="2"/>
    <s v=""/>
    <s v="062409"/>
    <s v="Transtibiella proteser, antal brukare som erhållit personligt förskrivna hjälpmedel"/>
    <x v="23"/>
    <m/>
    <m/>
    <m/>
    <m/>
    <m/>
    <n v="439"/>
    <n v="2391990"/>
    <n v="1.8352919535616789E-4"/>
    <n v="1.2542301865672633E-4"/>
    <n v="300"/>
    <n v="139"/>
    <n v="0.46333333333333337"/>
    <s v="Stockholm"/>
    <n v="0"/>
  </r>
  <r>
    <x v="1"/>
    <x v="0"/>
    <x v="0"/>
    <x v="3"/>
    <s v=""/>
    <s v="220318"/>
    <s v="Förstorande videosystem, antal brukare som erhållit personligt förskrivna hjälpmedel"/>
    <x v="24"/>
    <m/>
    <m/>
    <m/>
    <m/>
    <m/>
    <n v="350"/>
    <n v="2391990"/>
    <n v="1.4632168194683088E-4"/>
    <n v="2.9340544744330734E-4"/>
    <n v="702"/>
    <n v="-352"/>
    <n v="-0.50142450142450135"/>
    <s v="Stockholm"/>
    <n v="0"/>
  </r>
  <r>
    <x v="1"/>
    <x v="0"/>
    <x v="0"/>
    <x v="3"/>
    <s v=""/>
    <s v="221803"/>
    <s v="Utrustning för att spela in och återge ljud, antal brukare som erhållit personligt förskrivna hjälpmedel"/>
    <x v="25"/>
    <m/>
    <m/>
    <m/>
    <m/>
    <m/>
    <n v="1105"/>
    <n v="2391990"/>
    <n v="4.6195845300356608E-4"/>
    <n v="2.3237072524386567E-4"/>
    <n v="556"/>
    <n v="549"/>
    <n v="0.98741007194244612"/>
    <s v="Stockholm"/>
    <n v="1"/>
  </r>
  <r>
    <x v="1"/>
    <x v="0"/>
    <x v="0"/>
    <x v="3"/>
    <s v=""/>
    <s v="223021"/>
    <s v="Läsmaskiner, antal brukare som erhållit personligt förskrivna hjälpmedel"/>
    <x v="26"/>
    <m/>
    <m/>
    <m/>
    <m/>
    <m/>
    <n v="66"/>
    <n v="2391990"/>
    <n v="2.7592088595688107E-5"/>
    <n v="1.6024742201959825E-5"/>
    <n v="38"/>
    <n v="28"/>
    <n v="0.73684210526315796"/>
    <s v="Stockholm"/>
    <n v="0"/>
  </r>
  <r>
    <x v="1"/>
    <x v="1"/>
    <x v="1"/>
    <x v="0"/>
    <s v=""/>
    <s v="042718"/>
    <s v="Hjälpmedel för stimulering av sinnen och känslighet (tyngdtäcken), antal brukare som erhållit personligt förskrivna hjälpmedel"/>
    <x v="0"/>
    <m/>
    <m/>
    <m/>
    <m/>
    <m/>
    <n v="333"/>
    <n v="388394"/>
    <n v="8.5737678748899315E-4"/>
    <n v="2.2086762611347116E-3"/>
    <n v="858"/>
    <n v="-525"/>
    <n v="-0.61188811188811187"/>
    <s v="Uppsala"/>
    <n v="1"/>
  </r>
  <r>
    <x v="1"/>
    <x v="1"/>
    <x v="1"/>
    <x v="0"/>
    <s v=""/>
    <s v="120603"/>
    <s v="Gåstativ, antal brukare som erhållit personligt förskrivna hjälpmedel"/>
    <x v="1"/>
    <m/>
    <m/>
    <m/>
    <m/>
    <m/>
    <n v="0"/>
    <n v="388394"/>
    <n v="0"/>
    <n v="6.8376722070839942E-4"/>
    <n v="266"/>
    <n v="-266"/>
    <n v="-1"/>
    <s v="Uppsala"/>
    <n v="0"/>
  </r>
  <r>
    <x v="1"/>
    <x v="1"/>
    <x v="1"/>
    <x v="0"/>
    <s v=""/>
    <s v="120606"/>
    <s v="Rollatorer, antal brukare som erhållit personligt förskrivna hjälpmedel"/>
    <x v="2"/>
    <m/>
    <m/>
    <m/>
    <m/>
    <m/>
    <n v="4450"/>
    <n v="388394"/>
    <n v="1.1457437550528587E-2"/>
    <n v="1.7699771992152287E-2"/>
    <n v="6874"/>
    <n v="-2424"/>
    <n v="-0.35263311027058486"/>
    <s v="Uppsala"/>
    <n v="0"/>
  </r>
  <r>
    <x v="1"/>
    <x v="1"/>
    <x v="1"/>
    <x v="0"/>
    <s v=""/>
    <s v="120609"/>
    <s v="Gåstolar, antal brukare som erhållit personligt förskrivna hjälpmedel"/>
    <x v="3"/>
    <m/>
    <m/>
    <m/>
    <m/>
    <m/>
    <n v="59"/>
    <n v="388394"/>
    <n v="1.5190759898453632E-4"/>
    <n v="1.4395880160841243E-4"/>
    <n v="56"/>
    <n v="3"/>
    <n v="5.3571428571428603E-2"/>
    <s v="Uppsala"/>
    <n v="0"/>
  </r>
  <r>
    <x v="1"/>
    <x v="1"/>
    <x v="1"/>
    <x v="0"/>
    <s v=""/>
    <s v="120612"/>
    <s v="Gåbord, antal brukare som erhållit personligt förskrivna hjälpmedel"/>
    <x v="4"/>
    <m/>
    <m/>
    <m/>
    <m/>
    <m/>
    <n v="107"/>
    <n v="388394"/>
    <n v="2.7549344222619297E-4"/>
    <n v="2.1055331719514962E-3"/>
    <n v="818"/>
    <n v="-711"/>
    <n v="-0.86919315403422981"/>
    <s v="Uppsala"/>
    <n v="1"/>
  </r>
  <r>
    <x v="1"/>
    <x v="1"/>
    <x v="1"/>
    <x v="0"/>
    <s v=""/>
    <s v="122203"/>
    <s v="Manuella tvåhjulsdrivna rullstolar, antal brukare som erhållit personligt förskrivna hjälpmedel"/>
    <x v="5"/>
    <m/>
    <m/>
    <m/>
    <m/>
    <m/>
    <n v="1211"/>
    <n v="388394"/>
    <n v="3.1179678367842965E-3"/>
    <n v="9.4901365120153378E-3"/>
    <n v="3686"/>
    <n v="-2475"/>
    <n v="-0.67145957677699397"/>
    <s v="Uppsala"/>
    <n v="1"/>
  </r>
  <r>
    <x v="1"/>
    <x v="1"/>
    <x v="1"/>
    <x v="0"/>
    <s v=""/>
    <s v="122218"/>
    <s v="Manuella vårdarmanövrerade rullstolar, antal brukare som erhållit personligt förskrivna hjälpmedel"/>
    <x v="6"/>
    <m/>
    <m/>
    <m/>
    <m/>
    <m/>
    <n v="598"/>
    <n v="388394"/>
    <n v="1.5396736303856394E-3"/>
    <n v="4.3548543873536101E-3"/>
    <n v="1691"/>
    <n v="-1093"/>
    <n v="-0.64636309875813125"/>
    <s v="Uppsala"/>
    <n v="1"/>
  </r>
  <r>
    <x v="1"/>
    <x v="1"/>
    <x v="1"/>
    <x v="0"/>
    <s v=""/>
    <s v="122303"/>
    <s v="Eldrivna rullstolar med manuell direktstyrning, antal brukare som erhållit personligt förskrivna hjälpmedel"/>
    <x v="7"/>
    <m/>
    <m/>
    <m/>
    <m/>
    <m/>
    <n v="93"/>
    <n v="388394"/>
    <n v="2.394475712807098E-4"/>
    <n v="3.2886202593288721E-4"/>
    <n v="128"/>
    <n v="-35"/>
    <n v="-0.2734375"/>
    <s v="Uppsala"/>
    <n v="0"/>
  </r>
  <r>
    <x v="1"/>
    <x v="1"/>
    <x v="1"/>
    <x v="0"/>
    <s v=""/>
    <s v="122306"/>
    <s v="Eldrivna rullstolar med elektronisk styrning, antal brukare som erhållit personligt förskrivna hjälpmedel"/>
    <x v="8"/>
    <m/>
    <m/>
    <m/>
    <m/>
    <m/>
    <n v="65"/>
    <n v="388394"/>
    <n v="1.6735582938974341E-4"/>
    <n v="2.8770854560624949E-4"/>
    <n v="112"/>
    <n v="-47"/>
    <n v="-0.4196428571428571"/>
    <s v="Uppsala"/>
    <n v="0"/>
  </r>
  <r>
    <x v="1"/>
    <x v="1"/>
    <x v="1"/>
    <x v="0"/>
    <s v=""/>
    <s v="123603"/>
    <s v="Mobila lyftar för överflyttning av en sittande person med hjälp av slingsäten, antal brukare som erhållit personligt förskrivna hjälpmedel"/>
    <x v="9"/>
    <m/>
    <m/>
    <m/>
    <m/>
    <m/>
    <n v="86"/>
    <n v="388394"/>
    <n v="2.2142463580796819E-4"/>
    <n v="1.0148003437167622E-3"/>
    <n v="394"/>
    <n v="-308"/>
    <n v="-0.78172588832487311"/>
    <s v="Uppsala"/>
    <n v="0"/>
  </r>
  <r>
    <x v="1"/>
    <x v="1"/>
    <x v="1"/>
    <x v="0"/>
    <s v=""/>
    <s v="123604"/>
    <s v="Mobila lyftar för överflyttning av en stående person, antal brukare som erhållit personligt förskrivna hjälpmedel"/>
    <x v="10"/>
    <m/>
    <m/>
    <m/>
    <m/>
    <m/>
    <n v="2"/>
    <n v="388394"/>
    <n v="5.1494101350690275E-6"/>
    <n v="2.7360339916758958E-4"/>
    <n v="106"/>
    <n v="-104"/>
    <n v="-0.98113207547169812"/>
    <s v="Uppsala"/>
    <n v="0"/>
  </r>
  <r>
    <x v="1"/>
    <x v="1"/>
    <x v="1"/>
    <x v="0"/>
    <s v=""/>
    <s v="123612"/>
    <s v="Stationära lyftar monterade på väggar, golv eller i tak, antal brukare som erhållit personligt förskrivna hjälpmedel"/>
    <x v="11"/>
    <m/>
    <m/>
    <m/>
    <m/>
    <m/>
    <n v="52"/>
    <n v="388394"/>
    <n v="1.3388466351179474E-4"/>
    <n v="1.7848792676996235E-4"/>
    <n v="69"/>
    <n v="-17"/>
    <n v="-0.24637681159420288"/>
    <s v="Uppsala"/>
    <n v="0"/>
  </r>
  <r>
    <x v="1"/>
    <x v="1"/>
    <x v="1"/>
    <x v="0"/>
    <s v=""/>
    <s v="181210"/>
    <s v="Sängar och lösa sängbottnar, elektiskt reglerbara, antal brukare som erhållit personligt förskrivna hjälpmedel"/>
    <x v="12"/>
    <m/>
    <m/>
    <m/>
    <m/>
    <m/>
    <n v="259"/>
    <n v="388394"/>
    <n v="6.6684861249143913E-4"/>
    <n v="1.9414322400630431E-3"/>
    <n v="754"/>
    <n v="-495"/>
    <n v="-0.65649867374005311"/>
    <s v="Uppsala"/>
    <n v="0"/>
  </r>
  <r>
    <x v="1"/>
    <x v="1"/>
    <x v="1"/>
    <x v="0"/>
    <s v=""/>
    <s v="181224"/>
    <s v="Separata ställbara rygg- och benstöd för sängar, antal brukare som erhållit personligt förskrivna hjälpmedel"/>
    <x v="13"/>
    <m/>
    <m/>
    <m/>
    <m/>
    <m/>
    <n v="1"/>
    <n v="388394"/>
    <n v="2.5747050675345137E-6"/>
    <n v="1.2736161029968792E-3"/>
    <n v="495"/>
    <n v="-494"/>
    <n v="-0.99797979797979797"/>
    <s v="Uppsala"/>
    <n v="0"/>
  </r>
  <r>
    <x v="1"/>
    <x v="1"/>
    <x v="1"/>
    <x v="0"/>
    <s v=""/>
    <s v="220906"/>
    <s v="Röstförstärkare för personligt bruk, antal brukare som erhållit personligt förskrivna hjälpmedel"/>
    <x v="14"/>
    <m/>
    <m/>
    <m/>
    <m/>
    <m/>
    <n v="5"/>
    <n v="388394"/>
    <n v="1.2873525337672569E-5"/>
    <n v="5.0736749492488366E-5"/>
    <n v="20"/>
    <n v="-15"/>
    <n v="-0.75"/>
    <s v="Uppsala"/>
    <n v="0"/>
  </r>
  <r>
    <x v="1"/>
    <x v="1"/>
    <x v="1"/>
    <x v="0"/>
    <s v=""/>
    <s v="222109"/>
    <s v="Samtalsapparater, antal brukare som erhållit personligt förskrivna hjälpmedel"/>
    <x v="15"/>
    <m/>
    <m/>
    <m/>
    <m/>
    <m/>
    <n v="23"/>
    <n v="388394"/>
    <n v="5.9218216553293819E-5"/>
    <n v="1.8409247473052899E-4"/>
    <n v="72"/>
    <n v="-49"/>
    <n v="-0.68055555555555558"/>
    <s v="Uppsala"/>
    <n v="0"/>
  </r>
  <r>
    <x v="1"/>
    <x v="1"/>
    <x v="1"/>
    <x v="0"/>
    <s v=""/>
    <s v="222112"/>
    <s v="Programvara för närkommunikation, antal brukare som erhållit personligt förskrivna hjälpmedel"/>
    <x v="16"/>
    <m/>
    <m/>
    <m/>
    <m/>
    <m/>
    <n v="145"/>
    <n v="388394"/>
    <n v="3.7333223479250454E-4"/>
    <n v="8.066568957631028E-5"/>
    <n v="31"/>
    <n v="114"/>
    <n v="3.67741935483871"/>
    <s v="Uppsala"/>
    <n v="0"/>
  </r>
  <r>
    <x v="1"/>
    <x v="1"/>
    <x v="1"/>
    <x v="0"/>
    <s v=""/>
    <s v="222712"/>
    <s v="Ur och klockor, antal brukare som erhållit personligt förskrivna hjälpmedel"/>
    <x v="17"/>
    <m/>
    <m/>
    <m/>
    <m/>
    <m/>
    <n v="125"/>
    <n v="388394"/>
    <n v="3.2183813344181426E-4"/>
    <n v="1.0839071616084404E-3"/>
    <n v="421"/>
    <n v="-296"/>
    <n v="-0.70308788598574823"/>
    <s v="Uppsala"/>
    <n v="0"/>
  </r>
  <r>
    <x v="1"/>
    <x v="1"/>
    <x v="1"/>
    <x v="0"/>
    <s v=""/>
    <s v="222715"/>
    <s v="Kalendrar och tidtabeller, antal brukare som erhållit personligt förskrivna hjälpmedel"/>
    <x v="18"/>
    <m/>
    <m/>
    <m/>
    <m/>
    <m/>
    <n v="294"/>
    <n v="388394"/>
    <n v="7.5696328985514708E-4"/>
    <n v="1.4280277212541282E-3"/>
    <n v="555"/>
    <n v="-261"/>
    <n v="-0.47027027027027024"/>
    <s v="Uppsala"/>
    <n v="0"/>
  </r>
  <r>
    <x v="1"/>
    <x v="1"/>
    <x v="1"/>
    <x v="1"/>
    <s v=""/>
    <s v="22061"/>
    <s v="I- och Bakom- örat hörapparater"/>
    <x v="19"/>
    <m/>
    <m/>
    <m/>
    <m/>
    <m/>
    <n v="3919"/>
    <n v="388394"/>
    <n v="1.0090269159667761E-2"/>
    <n v="9.1938915741569226E-3"/>
    <n v="3571"/>
    <n v="348"/>
    <n v="9.7451694203304351E-2"/>
    <s v="Uppsala"/>
    <n v="0"/>
  </r>
  <r>
    <x v="1"/>
    <x v="1"/>
    <x v="1"/>
    <x v="2"/>
    <s v=""/>
    <s v="062409"/>
    <s v="Transtibiella proteser, antal brukare som erhållit personligt förskrivna hjälpmedel"/>
    <x v="23"/>
    <m/>
    <m/>
    <m/>
    <m/>
    <m/>
    <n v="48"/>
    <n v="388394"/>
    <n v="1.2358584324165668E-4"/>
    <n v="1.2542301865672633E-4"/>
    <n v="49"/>
    <n v="-1"/>
    <n v="-2.0408163265306145E-2"/>
    <s v="Uppsala"/>
    <n v="0"/>
  </r>
  <r>
    <x v="1"/>
    <x v="1"/>
    <x v="1"/>
    <x v="3"/>
    <s v=""/>
    <s v="220318"/>
    <s v="Förstorande videosystem, antal brukare som erhållit personligt förskrivna hjälpmedel"/>
    <x v="24"/>
    <m/>
    <m/>
    <m/>
    <m/>
    <m/>
    <n v="62"/>
    <n v="388394"/>
    <n v="1.5963171418713985E-4"/>
    <n v="2.9340544744330734E-4"/>
    <n v="114"/>
    <n v="-52"/>
    <n v="-0.45614035087719296"/>
    <s v="Uppsala"/>
    <n v="0"/>
  </r>
  <r>
    <x v="1"/>
    <x v="1"/>
    <x v="1"/>
    <x v="3"/>
    <s v=""/>
    <s v="221803"/>
    <s v="Utrustning för att spela in och återge ljud, antal brukare som erhållit personligt förskrivna hjälpmedel"/>
    <x v="25"/>
    <m/>
    <m/>
    <m/>
    <m/>
    <m/>
    <n v="92"/>
    <n v="388394"/>
    <n v="2.3687286621317528E-4"/>
    <n v="2.3237072524386567E-4"/>
    <n v="90"/>
    <n v="2"/>
    <n v="2.2222222222222143E-2"/>
    <s v="Uppsala"/>
    <n v="0"/>
  </r>
  <r>
    <x v="1"/>
    <x v="1"/>
    <x v="1"/>
    <x v="3"/>
    <s v=""/>
    <s v="223021"/>
    <s v="Läsmaskiner, antal brukare som erhållit personligt förskrivna hjälpmedel"/>
    <x v="26"/>
    <m/>
    <m/>
    <m/>
    <m/>
    <m/>
    <n v="7"/>
    <n v="388394"/>
    <n v="1.8022935472741599E-5"/>
    <n v="1.6024742201959825E-5"/>
    <n v="6"/>
    <n v="1"/>
    <n v="0.16666666666666674"/>
    <s v="Uppsala"/>
    <n v="0"/>
  </r>
  <r>
    <x v="1"/>
    <x v="2"/>
    <x v="2"/>
    <x v="0"/>
    <s v=""/>
    <s v="042718"/>
    <s v="Hjälpmedel för stimulering av sinnen och känslighet (tyngdtäcken), antal brukare som erhållit personligt förskrivna hjälpmedel"/>
    <x v="0"/>
    <m/>
    <m/>
    <m/>
    <m/>
    <m/>
    <n v="2640"/>
    <n v="299401"/>
    <n v="8.8176058196198417E-3"/>
    <n v="2.2086762611347116E-3"/>
    <n v="661"/>
    <n v="1979"/>
    <n v="2.9939485627836611"/>
    <s v="Södermanland"/>
    <n v="1"/>
  </r>
  <r>
    <x v="1"/>
    <x v="2"/>
    <x v="2"/>
    <x v="0"/>
    <s v=""/>
    <s v="120603"/>
    <s v="Gåstativ, antal brukare som erhållit personligt förskrivna hjälpmedel"/>
    <x v="1"/>
    <m/>
    <m/>
    <m/>
    <m/>
    <m/>
    <n v="552"/>
    <n v="299401"/>
    <n v="1.8436812168296031E-3"/>
    <n v="6.8376722070839942E-4"/>
    <n v="205"/>
    <n v="347"/>
    <n v="1.6926829268292685"/>
    <s v="Södermanland"/>
    <n v="0"/>
  </r>
  <r>
    <x v="1"/>
    <x v="2"/>
    <x v="2"/>
    <x v="0"/>
    <s v=""/>
    <s v="120606"/>
    <s v="Rollatorer, antal brukare som erhållit personligt förskrivna hjälpmedel"/>
    <x v="2"/>
    <m/>
    <m/>
    <m/>
    <m/>
    <m/>
    <n v="6999"/>
    <n v="299401"/>
    <n v="2.3376675428605782E-2"/>
    <n v="1.7699771992152287E-2"/>
    <n v="5299"/>
    <n v="1700"/>
    <n v="0.32081524816003015"/>
    <s v="Södermanland"/>
    <n v="0"/>
  </r>
  <r>
    <x v="1"/>
    <x v="2"/>
    <x v="2"/>
    <x v="0"/>
    <s v=""/>
    <s v="120609"/>
    <s v="Gåstolar, antal brukare som erhållit personligt förskrivna hjälpmedel"/>
    <x v="3"/>
    <m/>
    <m/>
    <m/>
    <m/>
    <m/>
    <n v="43"/>
    <n v="299401"/>
    <n v="1.4362009478926255E-4"/>
    <n v="1.4395880160841243E-4"/>
    <n v="43"/>
    <n v="0"/>
    <n v="0"/>
    <s v="Södermanland"/>
    <n v="0"/>
  </r>
  <r>
    <x v="1"/>
    <x v="2"/>
    <x v="2"/>
    <x v="0"/>
    <s v=""/>
    <s v="120612"/>
    <s v="Gåbord, antal brukare som erhållit personligt förskrivna hjälpmedel"/>
    <x v="4"/>
    <m/>
    <m/>
    <m/>
    <m/>
    <m/>
    <n v="698"/>
    <n v="299401"/>
    <n v="2.3313215386722157E-3"/>
    <n v="2.1055331719514962E-3"/>
    <n v="630"/>
    <n v="68"/>
    <n v="0.107936507936508"/>
    <s v="Södermanland"/>
    <n v="0"/>
  </r>
  <r>
    <x v="1"/>
    <x v="2"/>
    <x v="2"/>
    <x v="0"/>
    <s v=""/>
    <s v="122203"/>
    <s v="Manuella tvåhjulsdrivna rullstolar, antal brukare som erhållit personligt förskrivna hjälpmedel"/>
    <x v="5"/>
    <m/>
    <m/>
    <m/>
    <m/>
    <m/>
    <n v="2791"/>
    <n v="299401"/>
    <n v="9.3219461524844602E-3"/>
    <n v="9.4901365120153378E-3"/>
    <n v="2841"/>
    <n v="-50"/>
    <n v="-1.7599436818021785E-2"/>
    <s v="Södermanland"/>
    <n v="0"/>
  </r>
  <r>
    <x v="1"/>
    <x v="2"/>
    <x v="2"/>
    <x v="0"/>
    <s v=""/>
    <s v="122218"/>
    <s v="Manuella vårdarmanövrerade rullstolar, antal brukare som erhållit personligt förskrivna hjälpmedel"/>
    <x v="6"/>
    <m/>
    <m/>
    <m/>
    <m/>
    <m/>
    <n v="2398"/>
    <n v="299401"/>
    <n v="8.0093252861546897E-3"/>
    <n v="4.3548543873536101E-3"/>
    <n v="1304"/>
    <n v="1094"/>
    <n v="0.83895705521472386"/>
    <s v="Södermanland"/>
    <n v="1"/>
  </r>
  <r>
    <x v="1"/>
    <x v="2"/>
    <x v="2"/>
    <x v="0"/>
    <s v=""/>
    <s v="122303"/>
    <s v="Eldrivna rullstolar med manuell direktstyrning, antal brukare som erhållit personligt förskrivna hjälpmedel"/>
    <x v="7"/>
    <m/>
    <m/>
    <m/>
    <m/>
    <m/>
    <n v="61"/>
    <n v="299401"/>
    <n v="2.0374013446848875E-4"/>
    <n v="3.2886202593288721E-4"/>
    <n v="98"/>
    <n v="-37"/>
    <n v="-0.37755102040816324"/>
    <s v="Södermanland"/>
    <n v="0"/>
  </r>
  <r>
    <x v="1"/>
    <x v="2"/>
    <x v="2"/>
    <x v="0"/>
    <s v=""/>
    <s v="122306"/>
    <s v="Eldrivna rullstolar med elektronisk styrning, antal brukare som erhållit personligt förskrivna hjälpmedel"/>
    <x v="8"/>
    <m/>
    <m/>
    <m/>
    <m/>
    <m/>
    <n v="70"/>
    <n v="299401"/>
    <n v="2.3380015430810185E-4"/>
    <n v="2.8770854560624949E-4"/>
    <n v="86"/>
    <n v="-16"/>
    <n v="-0.18604651162790697"/>
    <s v="Södermanland"/>
    <n v="0"/>
  </r>
  <r>
    <x v="1"/>
    <x v="2"/>
    <x v="2"/>
    <x v="0"/>
    <s v=""/>
    <s v="123603"/>
    <s v="Mobila lyftar för överflyttning av en sittande person med hjälp av slingsäten, antal brukare som erhållit personligt förskrivna hjälpmedel"/>
    <x v="9"/>
    <m/>
    <m/>
    <m/>
    <m/>
    <m/>
    <n v="340"/>
    <n v="299401"/>
    <n v="1.1356007494964947E-3"/>
    <n v="1.0148003437167622E-3"/>
    <n v="304"/>
    <n v="36"/>
    <n v="0.11842105263157898"/>
    <s v="Södermanland"/>
    <n v="0"/>
  </r>
  <r>
    <x v="1"/>
    <x v="2"/>
    <x v="2"/>
    <x v="0"/>
    <s v=""/>
    <s v="123604"/>
    <s v="Mobila lyftar för överflyttning av en stående person, antal brukare som erhållit personligt förskrivna hjälpmedel"/>
    <x v="10"/>
    <m/>
    <m/>
    <m/>
    <m/>
    <m/>
    <n v="110"/>
    <n v="299401"/>
    <n v="3.6740024248416002E-4"/>
    <n v="2.7360339916758958E-4"/>
    <n v="82"/>
    <n v="28"/>
    <n v="0.34146341463414642"/>
    <s v="Södermanland"/>
    <n v="0"/>
  </r>
  <r>
    <x v="1"/>
    <x v="2"/>
    <x v="2"/>
    <x v="0"/>
    <s v=""/>
    <s v="123612"/>
    <s v="Stationära lyftar monterade på väggar, golv eller i tak, antal brukare som erhållit personligt förskrivna hjälpmedel"/>
    <x v="11"/>
    <m/>
    <m/>
    <m/>
    <m/>
    <m/>
    <n v="44"/>
    <n v="299401"/>
    <n v="1.4696009699366401E-4"/>
    <n v="1.7848792676996235E-4"/>
    <n v="53"/>
    <n v="-9"/>
    <n v="-0.16981132075471694"/>
    <s v="Södermanland"/>
    <n v="0"/>
  </r>
  <r>
    <x v="1"/>
    <x v="2"/>
    <x v="2"/>
    <x v="0"/>
    <s v=""/>
    <s v="181210"/>
    <s v="Sängar och lösa sängbottnar, elektiskt reglerbara, antal brukare som erhållit personligt förskrivna hjälpmedel"/>
    <x v="12"/>
    <m/>
    <m/>
    <m/>
    <m/>
    <m/>
    <n v="577"/>
    <n v="299401"/>
    <n v="1.9271812719396395E-3"/>
    <n v="1.9414322400630431E-3"/>
    <n v="581"/>
    <n v="-4"/>
    <n v="-6.8846815834767705E-3"/>
    <s v="Södermanland"/>
    <n v="0"/>
  </r>
  <r>
    <x v="1"/>
    <x v="2"/>
    <x v="2"/>
    <x v="0"/>
    <s v=""/>
    <s v="181224"/>
    <s v="Separata ställbara rygg- och benstöd för sängar, antal brukare som erhållit personligt förskrivna hjälpmedel"/>
    <x v="13"/>
    <m/>
    <m/>
    <m/>
    <m/>
    <m/>
    <n v="408"/>
    <n v="299401"/>
    <n v="1.3627208993957935E-3"/>
    <n v="1.2736161029968792E-3"/>
    <n v="381"/>
    <n v="27"/>
    <n v="7.0866141732283561E-2"/>
    <s v="Södermanland"/>
    <n v="0"/>
  </r>
  <r>
    <x v="1"/>
    <x v="2"/>
    <x v="2"/>
    <x v="0"/>
    <s v=""/>
    <s v="220906"/>
    <s v="Röstförstärkare för personligt bruk, antal brukare som erhållit personligt förskrivna hjälpmedel"/>
    <x v="14"/>
    <m/>
    <m/>
    <m/>
    <m/>
    <m/>
    <n v="17"/>
    <n v="299401"/>
    <n v="5.6780037474824732E-5"/>
    <n v="5.0736749492488366E-5"/>
    <n v="15"/>
    <n v="2"/>
    <n v="0.1333333333333333"/>
    <s v="Södermanland"/>
    <n v="0"/>
  </r>
  <r>
    <x v="1"/>
    <x v="2"/>
    <x v="2"/>
    <x v="0"/>
    <s v=""/>
    <s v="222109"/>
    <s v="Samtalsapparater, antal brukare som erhållit personligt förskrivna hjälpmedel"/>
    <x v="15"/>
    <m/>
    <m/>
    <m/>
    <m/>
    <m/>
    <n v="113"/>
    <n v="299401"/>
    <n v="3.7742024909736443E-4"/>
    <n v="1.8409247473052899E-4"/>
    <n v="55"/>
    <n v="58"/>
    <n v="1.0545454545454547"/>
    <s v="Södermanland"/>
    <n v="0"/>
  </r>
  <r>
    <x v="1"/>
    <x v="2"/>
    <x v="2"/>
    <x v="0"/>
    <s v=""/>
    <s v="222112"/>
    <s v="Programvara för närkommunikation, antal brukare som erhållit personligt förskrivna hjälpmedel"/>
    <x v="16"/>
    <m/>
    <m/>
    <m/>
    <m/>
    <m/>
    <n v="36"/>
    <n v="299401"/>
    <n v="1.2024007935845237E-4"/>
    <n v="8.066568957631028E-5"/>
    <n v="24"/>
    <n v="12"/>
    <n v="0.5"/>
    <s v="Södermanland"/>
    <n v="0"/>
  </r>
  <r>
    <x v="1"/>
    <x v="2"/>
    <x v="2"/>
    <x v="0"/>
    <s v=""/>
    <s v="222712"/>
    <s v="Ur och klockor, antal brukare som erhållit personligt förskrivna hjälpmedel"/>
    <x v="17"/>
    <m/>
    <m/>
    <m/>
    <m/>
    <m/>
    <n v="510"/>
    <n v="299401"/>
    <n v="1.7034011242447421E-3"/>
    <n v="1.0839071616084404E-3"/>
    <n v="325"/>
    <n v="185"/>
    <n v="0.56923076923076921"/>
    <s v="Södermanland"/>
    <n v="0"/>
  </r>
  <r>
    <x v="1"/>
    <x v="2"/>
    <x v="2"/>
    <x v="0"/>
    <s v=""/>
    <s v="222715"/>
    <s v="Kalendrar och tidtabeller, antal brukare som erhållit personligt förskrivna hjälpmedel"/>
    <x v="18"/>
    <m/>
    <m/>
    <m/>
    <m/>
    <m/>
    <n v="614"/>
    <n v="299401"/>
    <n v="2.0507613535024932E-3"/>
    <n v="1.4280277212541282E-3"/>
    <n v="428"/>
    <n v="186"/>
    <n v="0.43457943925233655"/>
    <s v="Södermanland"/>
    <n v="0"/>
  </r>
  <r>
    <x v="1"/>
    <x v="2"/>
    <x v="2"/>
    <x v="1"/>
    <s v=""/>
    <s v="22061"/>
    <s v="I- och Bakom- örat hörapparater"/>
    <x v="19"/>
    <m/>
    <m/>
    <m/>
    <m/>
    <m/>
    <n v="2571"/>
    <n v="299401"/>
    <n v="8.5871456675161405E-3"/>
    <n v="9.1938915741569226E-3"/>
    <n v="2753"/>
    <n v="-182"/>
    <n v="-6.6109698510715575E-2"/>
    <s v="Södermanland"/>
    <n v="0"/>
  </r>
  <r>
    <x v="1"/>
    <x v="2"/>
    <x v="2"/>
    <x v="2"/>
    <s v=""/>
    <s v="062409"/>
    <s v="Transtibiella proteser, antal brukare som erhållit personligt förskrivna hjälpmedel"/>
    <x v="23"/>
    <m/>
    <m/>
    <m/>
    <m/>
    <m/>
    <n v="45"/>
    <n v="299401"/>
    <n v="1.5030009919806547E-4"/>
    <n v="1.2542301865672633E-4"/>
    <n v="38"/>
    <n v="7"/>
    <n v="0.18421052631578938"/>
    <s v="Södermanland"/>
    <n v="0"/>
  </r>
  <r>
    <x v="1"/>
    <x v="2"/>
    <x v="2"/>
    <x v="3"/>
    <s v=""/>
    <s v="220318"/>
    <s v="Förstorande videosystem, antal brukare som erhållit personligt förskrivna hjälpmedel"/>
    <x v="24"/>
    <m/>
    <m/>
    <m/>
    <m/>
    <m/>
    <n v="134"/>
    <n v="299401"/>
    <n v="4.4756029538979493E-4"/>
    <n v="2.9340544744330734E-4"/>
    <n v="88"/>
    <n v="46"/>
    <n v="0.52272727272727271"/>
    <s v="Södermanland"/>
    <n v="0"/>
  </r>
  <r>
    <x v="1"/>
    <x v="2"/>
    <x v="2"/>
    <x v="3"/>
    <s v=""/>
    <s v="221803"/>
    <s v="Utrustning för att spela in och återge ljud, antal brukare som erhållit personligt förskrivna hjälpmedel"/>
    <x v="25"/>
    <m/>
    <m/>
    <m/>
    <m/>
    <m/>
    <n v="75"/>
    <n v="299401"/>
    <n v="2.505001653301091E-4"/>
    <n v="2.3237072524386567E-4"/>
    <n v="70"/>
    <n v="5"/>
    <n v="7.1428571428571397E-2"/>
    <s v="Södermanland"/>
    <n v="0"/>
  </r>
  <r>
    <x v="1"/>
    <x v="2"/>
    <x v="2"/>
    <x v="3"/>
    <s v=""/>
    <s v="223021"/>
    <s v="Läsmaskiner, antal brukare som erhållit personligt förskrivna hjälpmedel"/>
    <x v="26"/>
    <m/>
    <m/>
    <m/>
    <m/>
    <m/>
    <n v="14"/>
    <n v="299401"/>
    <n v="4.6760030861620367E-5"/>
    <n v="1.6024742201959825E-5"/>
    <n v="5"/>
    <n v="9"/>
    <n v="1.7999999999999998"/>
    <s v="Södermanland"/>
    <n v="0"/>
  </r>
  <r>
    <x v="1"/>
    <x v="3"/>
    <x v="3"/>
    <x v="0"/>
    <s v=""/>
    <s v="042718"/>
    <s v="Hjälpmedel för stimulering av sinnen och känslighet (tyngdtäcken), antal brukare som erhållit personligt förskrivna hjälpmedel"/>
    <x v="0"/>
    <m/>
    <m/>
    <m/>
    <m/>
    <m/>
    <n v="704"/>
    <n v="467158"/>
    <n v="1.5069847888722872E-3"/>
    <n v="2.2086762611347116E-3"/>
    <n v="1032"/>
    <n v="-328"/>
    <n v="-0.31782945736434109"/>
    <s v="Östergötland"/>
    <n v="0"/>
  </r>
  <r>
    <x v="1"/>
    <x v="3"/>
    <x v="3"/>
    <x v="0"/>
    <s v=""/>
    <s v="120603"/>
    <s v="Gåstativ, antal brukare som erhållit personligt förskrivna hjälpmedel"/>
    <x v="1"/>
    <m/>
    <m/>
    <m/>
    <m/>
    <m/>
    <n v="267"/>
    <n v="467158"/>
    <n v="5.7154110600696119E-4"/>
    <n v="6.8376722070839942E-4"/>
    <n v="319"/>
    <n v="-52"/>
    <n v="-0.1630094043887147"/>
    <s v="Östergötland"/>
    <n v="0"/>
  </r>
  <r>
    <x v="1"/>
    <x v="3"/>
    <x v="3"/>
    <x v="0"/>
    <s v=""/>
    <s v="120606"/>
    <s v="Rollatorer, antal brukare som erhållit personligt förskrivna hjälpmedel"/>
    <x v="2"/>
    <m/>
    <m/>
    <m/>
    <m/>
    <m/>
    <n v="4737"/>
    <n v="467158"/>
    <n v="1.0140038273988673E-2"/>
    <n v="1.7699771992152287E-2"/>
    <n v="8269"/>
    <n v="-3532"/>
    <n v="-0.42713750151167007"/>
    <s v="Östergötland"/>
    <n v="0"/>
  </r>
  <r>
    <x v="1"/>
    <x v="3"/>
    <x v="3"/>
    <x v="0"/>
    <s v=""/>
    <s v="120609"/>
    <s v="Gåstolar, antal brukare som erhållit personligt förskrivna hjälpmedel"/>
    <x v="3"/>
    <m/>
    <m/>
    <m/>
    <m/>
    <m/>
    <n v="76"/>
    <n v="467158"/>
    <n v="1.6268585788962192E-4"/>
    <n v="1.4395880160841243E-4"/>
    <n v="67"/>
    <n v="9"/>
    <n v="0.13432835820895517"/>
    <s v="Östergötland"/>
    <n v="0"/>
  </r>
  <r>
    <x v="1"/>
    <x v="3"/>
    <x v="3"/>
    <x v="0"/>
    <s v=""/>
    <s v="120612"/>
    <s v="Gåbord, antal brukare som erhållit personligt förskrivna hjälpmedel"/>
    <x v="4"/>
    <m/>
    <m/>
    <m/>
    <m/>
    <m/>
    <n v="275"/>
    <n v="467158"/>
    <n v="5.8866593315323723E-4"/>
    <n v="2.1055331719514962E-3"/>
    <n v="984"/>
    <n v="-709"/>
    <n v="-0.72052845528455278"/>
    <s v="Östergötland"/>
    <n v="1"/>
  </r>
  <r>
    <x v="1"/>
    <x v="3"/>
    <x v="3"/>
    <x v="0"/>
    <s v=""/>
    <s v="122203"/>
    <s v="Manuella tvåhjulsdrivna rullstolar, antal brukare som erhållit personligt förskrivna hjälpmedel"/>
    <x v="5"/>
    <m/>
    <m/>
    <m/>
    <m/>
    <m/>
    <n v="3485"/>
    <n v="467158"/>
    <n v="7.4600028255964795E-3"/>
    <n v="9.4901365120153378E-3"/>
    <n v="4433"/>
    <n v="-948"/>
    <n v="-0.21385066546356868"/>
    <s v="Östergötland"/>
    <n v="0"/>
  </r>
  <r>
    <x v="1"/>
    <x v="3"/>
    <x v="3"/>
    <x v="0"/>
    <s v=""/>
    <s v="122218"/>
    <s v="Manuella vårdarmanövrerade rullstolar, antal brukare som erhållit personligt förskrivna hjälpmedel"/>
    <x v="6"/>
    <m/>
    <m/>
    <m/>
    <m/>
    <m/>
    <n v="3205"/>
    <n v="467158"/>
    <n v="6.8606338754768192E-3"/>
    <n v="4.3548543873536101E-3"/>
    <n v="2034"/>
    <n v="1171"/>
    <n v="0.57571288102261553"/>
    <s v="Östergötland"/>
    <n v="1"/>
  </r>
  <r>
    <x v="1"/>
    <x v="3"/>
    <x v="3"/>
    <x v="0"/>
    <s v=""/>
    <s v="122303"/>
    <s v="Eldrivna rullstolar med manuell direktstyrning, antal brukare som erhållit personligt förskrivna hjälpmedel"/>
    <x v="7"/>
    <m/>
    <m/>
    <m/>
    <m/>
    <m/>
    <n v="0"/>
    <n v="467158"/>
    <n v="0"/>
    <n v="3.2886202593288721E-4"/>
    <n v="154"/>
    <n v="-154"/>
    <n v="-1"/>
    <s v="Östergötland"/>
    <n v="0"/>
  </r>
  <r>
    <x v="1"/>
    <x v="3"/>
    <x v="3"/>
    <x v="0"/>
    <s v=""/>
    <s v="122306"/>
    <s v="Eldrivna rullstolar med elektronisk styrning, antal brukare som erhållit personligt förskrivna hjälpmedel"/>
    <x v="8"/>
    <m/>
    <m/>
    <m/>
    <m/>
    <m/>
    <n v="101"/>
    <n v="467158"/>
    <n v="2.1620094272173441E-4"/>
    <n v="2.8770854560624949E-4"/>
    <n v="134"/>
    <n v="-33"/>
    <n v="-0.24626865671641796"/>
    <s v="Östergötland"/>
    <n v="0"/>
  </r>
  <r>
    <x v="1"/>
    <x v="3"/>
    <x v="3"/>
    <x v="0"/>
    <s v=""/>
    <s v="123603"/>
    <s v="Mobila lyftar för överflyttning av en sittande person med hjälp av slingsäten, antal brukare som erhållit personligt förskrivna hjälpmedel"/>
    <x v="9"/>
    <m/>
    <m/>
    <m/>
    <m/>
    <m/>
    <n v="104"/>
    <n v="467158"/>
    <n v="2.226227529015879E-4"/>
    <n v="1.0148003437167622E-3"/>
    <n v="474"/>
    <n v="-370"/>
    <n v="-0.78059071729957807"/>
    <s v="Östergötland"/>
    <n v="0"/>
  </r>
  <r>
    <x v="1"/>
    <x v="3"/>
    <x v="3"/>
    <x v="0"/>
    <s v=""/>
    <s v="123604"/>
    <s v="Mobila lyftar för överflyttning av en stående person, antal brukare som erhållit personligt förskrivna hjälpmedel"/>
    <x v="10"/>
    <m/>
    <m/>
    <m/>
    <m/>
    <m/>
    <n v="12"/>
    <n v="467158"/>
    <n v="2.5687240719413989E-5"/>
    <n v="2.7360339916758958E-4"/>
    <n v="128"/>
    <n v="-116"/>
    <n v="-0.90625"/>
    <s v="Östergötland"/>
    <n v="0"/>
  </r>
  <r>
    <x v="1"/>
    <x v="3"/>
    <x v="3"/>
    <x v="0"/>
    <s v=""/>
    <s v="123612"/>
    <s v="Stationära lyftar monterade på väggar, golv eller i tak, antal brukare som erhållit personligt förskrivna hjälpmedel"/>
    <x v="11"/>
    <m/>
    <m/>
    <m/>
    <m/>
    <m/>
    <n v="55"/>
    <n v="467158"/>
    <n v="1.1773318663064745E-4"/>
    <n v="1.7848792676996235E-4"/>
    <n v="83"/>
    <n v="-28"/>
    <n v="-0.33734939759036142"/>
    <s v="Östergötland"/>
    <n v="0"/>
  </r>
  <r>
    <x v="1"/>
    <x v="3"/>
    <x v="3"/>
    <x v="0"/>
    <s v=""/>
    <s v="181210"/>
    <s v="Sängar och lösa sängbottnar, elektiskt reglerbara, antal brukare som erhållit personligt förskrivna hjälpmedel"/>
    <x v="12"/>
    <m/>
    <m/>
    <m/>
    <m/>
    <m/>
    <n v="428"/>
    <n v="467158"/>
    <n v="9.1617825232576556E-4"/>
    <n v="1.9414322400630431E-3"/>
    <n v="907"/>
    <n v="-479"/>
    <n v="-0.52811466372657112"/>
    <s v="Östergötland"/>
    <n v="0"/>
  </r>
  <r>
    <x v="1"/>
    <x v="3"/>
    <x v="3"/>
    <x v="0"/>
    <s v=""/>
    <s v="181224"/>
    <s v="Separata ställbara rygg- och benstöd för sängar, antal brukare som erhållit personligt förskrivna hjälpmedel"/>
    <x v="13"/>
    <m/>
    <m/>
    <m/>
    <m/>
    <m/>
    <n v="618"/>
    <n v="467158"/>
    <n v="1.3228928970498205E-3"/>
    <n v="1.2736161029968792E-3"/>
    <n v="595"/>
    <n v="23"/>
    <n v="3.8655462184874034E-2"/>
    <s v="Östergötland"/>
    <n v="0"/>
  </r>
  <r>
    <x v="1"/>
    <x v="3"/>
    <x v="3"/>
    <x v="0"/>
    <s v=""/>
    <s v="220906"/>
    <s v="Röstförstärkare för personligt bruk, antal brukare som erhållit personligt förskrivna hjälpmedel"/>
    <x v="14"/>
    <m/>
    <m/>
    <m/>
    <m/>
    <m/>
    <m/>
    <n v="467158"/>
    <m/>
    <n v="5.0736749492488366E-5"/>
    <n v="24"/>
    <n v="-24"/>
    <m/>
    <s v="Östergötland"/>
    <n v="0"/>
  </r>
  <r>
    <x v="1"/>
    <x v="3"/>
    <x v="3"/>
    <x v="0"/>
    <s v=""/>
    <s v="222109"/>
    <s v="Samtalsapparater, antal brukare som erhållit personligt förskrivna hjälpmedel"/>
    <x v="15"/>
    <m/>
    <m/>
    <m/>
    <m/>
    <m/>
    <n v="69"/>
    <n v="467158"/>
    <n v="1.4770163413663044E-4"/>
    <n v="1.8409247473052899E-4"/>
    <n v="86"/>
    <n v="-17"/>
    <n v="-0.19767441860465118"/>
    <s v="Östergötland"/>
    <n v="0"/>
  </r>
  <r>
    <x v="1"/>
    <x v="3"/>
    <x v="3"/>
    <x v="0"/>
    <s v=""/>
    <s v="222112"/>
    <s v="Programvara för närkommunikation, antal brukare som erhållit personligt förskrivna hjälpmedel"/>
    <x v="16"/>
    <m/>
    <m/>
    <m/>
    <m/>
    <m/>
    <n v="70"/>
    <n v="467158"/>
    <n v="1.4984223752991492E-4"/>
    <n v="8.066568957631028E-5"/>
    <n v="38"/>
    <n v="32"/>
    <n v="0.84210526315789469"/>
    <s v="Östergötland"/>
    <n v="0"/>
  </r>
  <r>
    <x v="1"/>
    <x v="3"/>
    <x v="3"/>
    <x v="0"/>
    <s v=""/>
    <s v="222712"/>
    <s v="Ur och klockor, antal brukare som erhållit personligt förskrivna hjälpmedel"/>
    <x v="17"/>
    <m/>
    <m/>
    <m/>
    <m/>
    <m/>
    <n v="307"/>
    <n v="467158"/>
    <n v="6.5716524173834118E-4"/>
    <n v="1.0839071616084404E-3"/>
    <n v="506"/>
    <n v="-199"/>
    <n v="-0.39328063241106714"/>
    <s v="Östergötland"/>
    <n v="0"/>
  </r>
  <r>
    <x v="1"/>
    <x v="3"/>
    <x v="3"/>
    <x v="0"/>
    <s v=""/>
    <s v="222715"/>
    <s v="Kalendrar och tidtabeller, antal brukare som erhållit personligt förskrivna hjälpmedel"/>
    <x v="18"/>
    <m/>
    <m/>
    <m/>
    <m/>
    <m/>
    <n v="307"/>
    <n v="467158"/>
    <n v="6.5716524173834118E-4"/>
    <n v="1.4280277212541282E-3"/>
    <n v="667"/>
    <n v="-360"/>
    <n v="-0.53973013493253374"/>
    <s v="Östergötland"/>
    <n v="0"/>
  </r>
  <r>
    <x v="1"/>
    <x v="3"/>
    <x v="3"/>
    <x v="1"/>
    <s v=""/>
    <s v="22061"/>
    <s v="I- och Bakom- örat hörapparater"/>
    <x v="19"/>
    <m/>
    <m/>
    <m/>
    <m/>
    <m/>
    <n v="4295"/>
    <n v="467158"/>
    <n v="9.1938915741569226E-3"/>
    <n v="9.1938915741569226E-3"/>
    <n v="4295"/>
    <n v="0"/>
    <n v="0"/>
    <s v="Östergötland"/>
    <n v="0"/>
  </r>
  <r>
    <x v="1"/>
    <x v="3"/>
    <x v="3"/>
    <x v="2"/>
    <s v=""/>
    <s v="062409"/>
    <s v="Transtibiella proteser, antal brukare som erhållit personligt förskrivna hjälpmedel"/>
    <x v="23"/>
    <m/>
    <m/>
    <m/>
    <m/>
    <m/>
    <n v="34"/>
    <n v="467158"/>
    <n v="7.2780515371672968E-5"/>
    <n v="1.2542301865672633E-4"/>
    <n v="59"/>
    <n v="-25"/>
    <n v="-0.42372881355932202"/>
    <s v="Östergötland"/>
    <n v="0"/>
  </r>
  <r>
    <x v="1"/>
    <x v="3"/>
    <x v="3"/>
    <x v="3"/>
    <s v=""/>
    <s v="220318"/>
    <s v="Förstorande videosystem, antal brukare som erhållit personligt förskrivna hjälpmedel"/>
    <x v="24"/>
    <m/>
    <m/>
    <m/>
    <m/>
    <m/>
    <n v="42"/>
    <n v="467158"/>
    <n v="8.9905342517948954E-5"/>
    <n v="2.9340544744330734E-4"/>
    <n v="137"/>
    <n v="-95"/>
    <n v="-0.6934306569343065"/>
    <s v="Östergötland"/>
    <n v="0"/>
  </r>
  <r>
    <x v="1"/>
    <x v="3"/>
    <x v="3"/>
    <x v="3"/>
    <s v=""/>
    <s v="221803"/>
    <s v="Utrustning för att spela in och återge ljud, antal brukare som erhållit personligt förskrivna hjälpmedel"/>
    <x v="25"/>
    <m/>
    <m/>
    <m/>
    <m/>
    <m/>
    <n v="42"/>
    <n v="467158"/>
    <n v="8.9905342517948954E-5"/>
    <n v="2.3237072524386567E-4"/>
    <n v="109"/>
    <n v="-67"/>
    <n v="-0.61467889908256879"/>
    <s v="Östergötland"/>
    <n v="0"/>
  </r>
  <r>
    <x v="1"/>
    <x v="3"/>
    <x v="3"/>
    <x v="3"/>
    <s v=""/>
    <s v="223021"/>
    <s v="Läsmaskiner, antal brukare som erhållit personligt förskrivna hjälpmedel"/>
    <x v="26"/>
    <m/>
    <m/>
    <m/>
    <m/>
    <m/>
    <n v="5"/>
    <n v="467158"/>
    <n v="1.0703016966422495E-5"/>
    <n v="1.6024742201959825E-5"/>
    <n v="7"/>
    <n v="-2"/>
    <n v="-0.2857142857142857"/>
    <s v="Östergötland"/>
    <n v="0"/>
  </r>
  <r>
    <x v="1"/>
    <x v="4"/>
    <x v="4"/>
    <x v="0"/>
    <s v=""/>
    <s v="042718"/>
    <s v="Hjälpmedel för stimulering av sinnen och känslighet (tyngdtäcken), antal brukare som erhållit personligt förskrivna hjälpmedel"/>
    <x v="0"/>
    <m/>
    <m/>
    <m/>
    <m/>
    <m/>
    <n v="784"/>
    <n v="365010"/>
    <n v="2.1478863592778279E-3"/>
    <n v="2.2086762611347116E-3"/>
    <n v="806"/>
    <n v="-22"/>
    <n v="-2.7295285359801524E-2"/>
    <s v="Jönköping"/>
    <n v="0"/>
  </r>
  <r>
    <x v="1"/>
    <x v="4"/>
    <x v="4"/>
    <x v="0"/>
    <s v=""/>
    <s v="120603"/>
    <s v="Gåstativ, antal brukare som erhållit personligt förskrivna hjälpmedel"/>
    <x v="1"/>
    <m/>
    <m/>
    <m/>
    <m/>
    <m/>
    <m/>
    <n v="365010"/>
    <m/>
    <n v="6.8376722070839942E-4"/>
    <n v="250"/>
    <n v="-250"/>
    <m/>
    <s v="Jönköping"/>
    <n v="0"/>
  </r>
  <r>
    <x v="1"/>
    <x v="4"/>
    <x v="4"/>
    <x v="0"/>
    <s v=""/>
    <s v="120606"/>
    <s v="Rollatorer, antal brukare som erhållit personligt förskrivna hjälpmedel"/>
    <x v="2"/>
    <m/>
    <m/>
    <m/>
    <m/>
    <m/>
    <n v="6935"/>
    <n v="365010"/>
    <n v="1.8999479466315992E-2"/>
    <n v="1.7699771992152287E-2"/>
    <n v="6461"/>
    <n v="474"/>
    <n v="7.3363256461848048E-2"/>
    <s v="Jönköping"/>
    <n v="0"/>
  </r>
  <r>
    <x v="1"/>
    <x v="4"/>
    <x v="4"/>
    <x v="0"/>
    <s v=""/>
    <s v="120609"/>
    <s v="Gåstolar, antal brukare som erhållit personligt förskrivna hjälpmedel"/>
    <x v="3"/>
    <m/>
    <m/>
    <m/>
    <m/>
    <m/>
    <n v="56"/>
    <n v="365010"/>
    <n v="1.5342045423413057E-4"/>
    <n v="1.4395880160841243E-4"/>
    <n v="53"/>
    <n v="3"/>
    <n v="5.6603773584905648E-2"/>
    <s v="Jönköping"/>
    <n v="0"/>
  </r>
  <r>
    <x v="1"/>
    <x v="4"/>
    <x v="4"/>
    <x v="0"/>
    <s v=""/>
    <s v="120612"/>
    <s v="Gåbord, antal brukare som erhållit personligt förskrivna hjälpmedel"/>
    <x v="4"/>
    <m/>
    <m/>
    <m/>
    <m/>
    <m/>
    <n v="1092"/>
    <n v="365010"/>
    <n v="2.991698857565546E-3"/>
    <n v="2.1055331719514962E-3"/>
    <n v="769"/>
    <n v="323"/>
    <n v="0.42002600780234078"/>
    <s v="Jönköping"/>
    <n v="0"/>
  </r>
  <r>
    <x v="1"/>
    <x v="4"/>
    <x v="4"/>
    <x v="0"/>
    <s v=""/>
    <s v="122203"/>
    <s v="Manuella tvåhjulsdrivna rullstolar, antal brukare som erhållit personligt förskrivna hjälpmedel"/>
    <x v="5"/>
    <m/>
    <m/>
    <m/>
    <m/>
    <m/>
    <n v="2578"/>
    <n v="365010"/>
    <n v="7.0628201967069398E-3"/>
    <n v="9.4901365120153378E-3"/>
    <n v="3464"/>
    <n v="-886"/>
    <n v="-0.25577367205542723"/>
    <s v="Jönköping"/>
    <n v="0"/>
  </r>
  <r>
    <x v="1"/>
    <x v="4"/>
    <x v="4"/>
    <x v="0"/>
    <s v=""/>
    <s v="122218"/>
    <s v="Manuella vårdarmanövrerade rullstolar, antal brukare som erhållit personligt förskrivna hjälpmedel"/>
    <x v="6"/>
    <m/>
    <m/>
    <m/>
    <m/>
    <m/>
    <n v="2626"/>
    <n v="365010"/>
    <n v="7.1943234431933369E-3"/>
    <n v="4.3548543873536101E-3"/>
    <n v="1590"/>
    <n v="1036"/>
    <n v="0.65157232704402523"/>
    <s v="Jönköping"/>
    <n v="1"/>
  </r>
  <r>
    <x v="1"/>
    <x v="4"/>
    <x v="4"/>
    <x v="0"/>
    <s v=""/>
    <s v="122303"/>
    <s v="Eldrivna rullstolar med manuell direktstyrning, antal brukare som erhållit personligt förskrivna hjälpmedel"/>
    <x v="7"/>
    <m/>
    <m/>
    <m/>
    <m/>
    <m/>
    <n v="117"/>
    <n v="365010"/>
    <n v="3.2053916331059422E-4"/>
    <n v="3.2886202593288721E-4"/>
    <n v="120"/>
    <n v="-3"/>
    <n v="-2.5000000000000022E-2"/>
    <s v="Jönköping"/>
    <n v="0"/>
  </r>
  <r>
    <x v="1"/>
    <x v="4"/>
    <x v="4"/>
    <x v="0"/>
    <s v=""/>
    <s v="122306"/>
    <s v="Eldrivna rullstolar med elektronisk styrning, antal brukare som erhållit personligt förskrivna hjälpmedel"/>
    <x v="8"/>
    <m/>
    <m/>
    <m/>
    <m/>
    <m/>
    <n v="80"/>
    <n v="365010"/>
    <n v="2.1917207747732938E-4"/>
    <n v="2.8770854560624949E-4"/>
    <n v="105"/>
    <n v="-25"/>
    <n v="-0.23809523809523814"/>
    <s v="Jönköping"/>
    <n v="0"/>
  </r>
  <r>
    <x v="1"/>
    <x v="4"/>
    <x v="4"/>
    <x v="0"/>
    <s v=""/>
    <s v="123603"/>
    <s v="Mobila lyftar för överflyttning av en sittande person med hjälp av slingsäten, antal brukare som erhållit personligt förskrivna hjälpmedel"/>
    <x v="9"/>
    <m/>
    <m/>
    <m/>
    <m/>
    <m/>
    <n v="319"/>
    <n v="365010"/>
    <n v="8.7394865894085093E-4"/>
    <n v="1.0148003437167622E-3"/>
    <n v="370"/>
    <n v="-51"/>
    <n v="-0.13783783783783787"/>
    <s v="Jönköping"/>
    <n v="0"/>
  </r>
  <r>
    <x v="1"/>
    <x v="4"/>
    <x v="4"/>
    <x v="0"/>
    <s v=""/>
    <s v="123604"/>
    <s v="Mobila lyftar för överflyttning av en stående person, antal brukare som erhållit personligt förskrivna hjälpmedel"/>
    <x v="10"/>
    <m/>
    <m/>
    <m/>
    <m/>
    <m/>
    <n v="81"/>
    <n v="365010"/>
    <n v="2.2191172844579602E-4"/>
    <n v="2.7360339916758958E-4"/>
    <n v="100"/>
    <n v="-19"/>
    <n v="-0.18999999999999995"/>
    <s v="Jönköping"/>
    <n v="0"/>
  </r>
  <r>
    <x v="1"/>
    <x v="4"/>
    <x v="4"/>
    <x v="0"/>
    <s v=""/>
    <s v="123612"/>
    <s v="Stationära lyftar monterade på väggar, golv eller i tak, antal brukare som erhållit personligt förskrivna hjälpmedel"/>
    <x v="11"/>
    <m/>
    <m/>
    <m/>
    <m/>
    <m/>
    <n v="75"/>
    <n v="365010"/>
    <n v="2.054738226349963E-4"/>
    <n v="1.7848792676996235E-4"/>
    <n v="65"/>
    <n v="10"/>
    <n v="0.15384615384615374"/>
    <s v="Jönköping"/>
    <n v="0"/>
  </r>
  <r>
    <x v="1"/>
    <x v="4"/>
    <x v="4"/>
    <x v="0"/>
    <s v=""/>
    <s v="181210"/>
    <s v="Sängar och lösa sängbottnar, elektiskt reglerbara, antal brukare som erhållit personligt förskrivna hjälpmedel"/>
    <x v="12"/>
    <m/>
    <m/>
    <m/>
    <m/>
    <m/>
    <n v="684"/>
    <n v="365010"/>
    <n v="1.8739212624311662E-3"/>
    <n v="1.9414322400630431E-3"/>
    <n v="709"/>
    <n v="-25"/>
    <n v="-3.5260930888575404E-2"/>
    <s v="Jönköping"/>
    <n v="0"/>
  </r>
  <r>
    <x v="1"/>
    <x v="4"/>
    <x v="4"/>
    <x v="0"/>
    <s v=""/>
    <s v="181224"/>
    <s v="Separata ställbara rygg- och benstöd för sängar, antal brukare som erhållit personligt förskrivna hjälpmedel"/>
    <x v="13"/>
    <m/>
    <m/>
    <m/>
    <m/>
    <m/>
    <n v="652"/>
    <n v="365010"/>
    <n v="1.7862524314402346E-3"/>
    <n v="1.2736161029968792E-3"/>
    <n v="465"/>
    <n v="187"/>
    <n v="0.40215053763440856"/>
    <s v="Jönköping"/>
    <n v="0"/>
  </r>
  <r>
    <x v="1"/>
    <x v="4"/>
    <x v="4"/>
    <x v="0"/>
    <s v=""/>
    <s v="220906"/>
    <s v="Röstförstärkare för personligt bruk, antal brukare som erhållit personligt förskrivna hjälpmedel"/>
    <x v="14"/>
    <m/>
    <m/>
    <m/>
    <m/>
    <m/>
    <n v="21"/>
    <n v="365010"/>
    <n v="5.7532670337798966E-5"/>
    <n v="5.0736749492488366E-5"/>
    <n v="19"/>
    <n v="2"/>
    <n v="0.10526315789473695"/>
    <s v="Jönköping"/>
    <n v="0"/>
  </r>
  <r>
    <x v="1"/>
    <x v="4"/>
    <x v="4"/>
    <x v="0"/>
    <s v=""/>
    <s v="222109"/>
    <s v="Samtalsapparater, antal brukare som erhållit personligt förskrivna hjälpmedel"/>
    <x v="15"/>
    <m/>
    <m/>
    <m/>
    <m/>
    <m/>
    <n v="28"/>
    <n v="365010"/>
    <n v="7.6710227117065283E-5"/>
    <n v="1.8409247473052899E-4"/>
    <n v="67"/>
    <n v="-39"/>
    <n v="-0.58208955223880599"/>
    <s v="Jönköping"/>
    <n v="0"/>
  </r>
  <r>
    <x v="1"/>
    <x v="4"/>
    <x v="4"/>
    <x v="0"/>
    <s v=""/>
    <s v="222112"/>
    <s v="Programvara för närkommunikation, antal brukare som erhållit personligt förskrivna hjälpmedel"/>
    <x v="16"/>
    <m/>
    <m/>
    <m/>
    <m/>
    <m/>
    <n v="51"/>
    <n v="365010"/>
    <n v="1.3972219939179748E-4"/>
    <n v="8.066568957631028E-5"/>
    <n v="29"/>
    <n v="22"/>
    <n v="0.75862068965517238"/>
    <s v="Jönköping"/>
    <n v="0"/>
  </r>
  <r>
    <x v="1"/>
    <x v="4"/>
    <x v="4"/>
    <x v="0"/>
    <s v=""/>
    <s v="222712"/>
    <s v="Ur och klockor, antal brukare som erhållit personligt förskrivna hjälpmedel"/>
    <x v="17"/>
    <m/>
    <m/>
    <m/>
    <m/>
    <m/>
    <n v="474"/>
    <n v="365010"/>
    <n v="1.2985945590531767E-3"/>
    <n v="1.0839071616084404E-3"/>
    <n v="396"/>
    <n v="78"/>
    <n v="0.19696969696969702"/>
    <s v="Jönköping"/>
    <n v="0"/>
  </r>
  <r>
    <x v="1"/>
    <x v="4"/>
    <x v="4"/>
    <x v="0"/>
    <s v=""/>
    <s v="222715"/>
    <s v="Kalendrar och tidtabeller, antal brukare som erhållit personligt förskrivna hjälpmedel"/>
    <x v="18"/>
    <m/>
    <m/>
    <m/>
    <m/>
    <m/>
    <n v="277"/>
    <n v="365010"/>
    <n v="7.5888331826525304E-4"/>
    <n v="1.4280277212541282E-3"/>
    <n v="521"/>
    <n v="-244"/>
    <n v="-0.46833013435700577"/>
    <s v="Jönköping"/>
    <n v="0"/>
  </r>
  <r>
    <x v="1"/>
    <x v="4"/>
    <x v="4"/>
    <x v="1"/>
    <s v=""/>
    <s v="22061"/>
    <s v="I- och Bakom- örat hörapparater"/>
    <x v="19"/>
    <m/>
    <m/>
    <m/>
    <m/>
    <m/>
    <m/>
    <n v="365010"/>
    <m/>
    <n v="9.1938915741569226E-3"/>
    <n v="3356"/>
    <n v="-3356"/>
    <m/>
    <s v="Jönköping"/>
    <n v="0"/>
  </r>
  <r>
    <x v="1"/>
    <x v="4"/>
    <x v="4"/>
    <x v="2"/>
    <s v=""/>
    <s v="062409"/>
    <s v="Transtibiella proteser, antal brukare som erhållit personligt förskrivna hjälpmedel"/>
    <x v="23"/>
    <m/>
    <m/>
    <m/>
    <m/>
    <m/>
    <n v="19"/>
    <n v="365010"/>
    <n v="5.2053368400865733E-5"/>
    <n v="1.2542301865672633E-4"/>
    <n v="46"/>
    <n v="-27"/>
    <n v="-0.58695652173913038"/>
    <s v="Jönköping"/>
    <n v="0"/>
  </r>
  <r>
    <x v="1"/>
    <x v="4"/>
    <x v="4"/>
    <x v="3"/>
    <s v=""/>
    <s v="220318"/>
    <s v="Förstorande videosystem, antal brukare som erhållit personligt förskrivna hjälpmedel"/>
    <x v="24"/>
    <m/>
    <m/>
    <m/>
    <m/>
    <m/>
    <n v="58"/>
    <n v="365010"/>
    <n v="1.5889975617106381E-4"/>
    <n v="2.9340544744330734E-4"/>
    <n v="107"/>
    <n v="-49"/>
    <n v="-0.45794392523364491"/>
    <s v="Jönköping"/>
    <n v="0"/>
  </r>
  <r>
    <x v="1"/>
    <x v="4"/>
    <x v="4"/>
    <x v="3"/>
    <s v=""/>
    <s v="221803"/>
    <s v="Utrustning för att spela in och återge ljud, antal brukare som erhållit personligt förskrivna hjälpmedel"/>
    <x v="25"/>
    <m/>
    <m/>
    <m/>
    <m/>
    <m/>
    <n v="96"/>
    <n v="365010"/>
    <n v="2.6300649297279527E-4"/>
    <n v="2.3237072524386567E-4"/>
    <n v="85"/>
    <n v="11"/>
    <n v="0.12941176470588234"/>
    <s v="Jönköping"/>
    <n v="0"/>
  </r>
  <r>
    <x v="1"/>
    <x v="4"/>
    <x v="4"/>
    <x v="3"/>
    <s v=""/>
    <s v="223021"/>
    <s v="Läsmaskiner, antal brukare som erhållit personligt förskrivna hjälpmedel"/>
    <x v="26"/>
    <m/>
    <m/>
    <m/>
    <m/>
    <m/>
    <n v="6"/>
    <n v="365010"/>
    <n v="1.6437905810799704E-5"/>
    <n v="1.6024742201959825E-5"/>
    <n v="6"/>
    <n v="0"/>
    <n v="0"/>
    <s v="Jönköping"/>
    <n v="0"/>
  </r>
  <r>
    <x v="1"/>
    <x v="5"/>
    <x v="5"/>
    <x v="0"/>
    <s v=""/>
    <s v="042718"/>
    <s v="Hjälpmedel för stimulering av sinnen och känslighet (tyngdtäcken), antal brukare som erhållit personligt förskrivna hjälpmedel"/>
    <x v="0"/>
    <m/>
    <m/>
    <m/>
    <m/>
    <m/>
    <n v="603"/>
    <n v="202263"/>
    <n v="2.9812669642989573E-3"/>
    <n v="2.2086762611347116E-3"/>
    <n v="447"/>
    <n v="156"/>
    <n v="0.34899328859060397"/>
    <s v="Kronoberg"/>
    <n v="0"/>
  </r>
  <r>
    <x v="1"/>
    <x v="5"/>
    <x v="5"/>
    <x v="0"/>
    <s v=""/>
    <s v="120603"/>
    <s v="Gåstativ, antal brukare som erhållit personligt förskrivna hjälpmedel"/>
    <x v="1"/>
    <m/>
    <m/>
    <m/>
    <m/>
    <m/>
    <n v="161"/>
    <n v="202263"/>
    <n v="7.9599333540983765E-4"/>
    <n v="6.8376722070839942E-4"/>
    <n v="138"/>
    <n v="23"/>
    <n v="0.16666666666666674"/>
    <s v="Kronoberg"/>
    <n v="0"/>
  </r>
  <r>
    <x v="1"/>
    <x v="5"/>
    <x v="5"/>
    <x v="0"/>
    <s v=""/>
    <s v="120606"/>
    <s v="Rollatorer, antal brukare som erhållit personligt förskrivna hjälpmedel"/>
    <x v="2"/>
    <m/>
    <m/>
    <m/>
    <m/>
    <m/>
    <n v="993"/>
    <n v="202263"/>
    <n v="4.9094495780246513E-3"/>
    <n v="1.7699771992152287E-2"/>
    <n v="3580"/>
    <n v="-2587"/>
    <n v="-0.72262569832402235"/>
    <s v="Kronoberg"/>
    <n v="1"/>
  </r>
  <r>
    <x v="1"/>
    <x v="5"/>
    <x v="5"/>
    <x v="0"/>
    <s v=""/>
    <s v="120609"/>
    <s v="Gåstolar, antal brukare som erhållit personligt förskrivna hjälpmedel"/>
    <x v="3"/>
    <m/>
    <m/>
    <m/>
    <m/>
    <m/>
    <n v="17"/>
    <n v="202263"/>
    <n v="8.4048985726504604E-5"/>
    <n v="1.4395880160841243E-4"/>
    <n v="29"/>
    <n v="-12"/>
    <n v="-0.41379310344827591"/>
    <s v="Kronoberg"/>
    <n v="0"/>
  </r>
  <r>
    <x v="1"/>
    <x v="5"/>
    <x v="5"/>
    <x v="0"/>
    <s v=""/>
    <s v="120612"/>
    <s v="Gåbord, antal brukare som erhållit personligt förskrivna hjälpmedel"/>
    <x v="4"/>
    <m/>
    <m/>
    <m/>
    <m/>
    <m/>
    <n v="148"/>
    <n v="202263"/>
    <n v="7.3172058161898122E-4"/>
    <n v="2.1055331719514962E-3"/>
    <n v="426"/>
    <n v="-278"/>
    <n v="-0.65258215962441313"/>
    <s v="Kronoberg"/>
    <n v="0"/>
  </r>
  <r>
    <x v="1"/>
    <x v="5"/>
    <x v="5"/>
    <x v="0"/>
    <s v=""/>
    <s v="122203"/>
    <s v="Manuella tvåhjulsdrivna rullstolar, antal brukare som erhållit personligt förskrivna hjälpmedel"/>
    <x v="5"/>
    <m/>
    <m/>
    <m/>
    <m/>
    <m/>
    <n v="662"/>
    <n v="202263"/>
    <n v="3.2729663853497673E-3"/>
    <n v="9.4901365120153378E-3"/>
    <n v="1920"/>
    <n v="-1258"/>
    <n v="-0.65520833333333339"/>
    <s v="Kronoberg"/>
    <n v="1"/>
  </r>
  <r>
    <x v="1"/>
    <x v="5"/>
    <x v="5"/>
    <x v="0"/>
    <s v=""/>
    <s v="122218"/>
    <s v="Manuella vårdarmanövrerade rullstolar, antal brukare som erhållit personligt förskrivna hjälpmedel"/>
    <x v="6"/>
    <m/>
    <m/>
    <m/>
    <m/>
    <m/>
    <n v="432"/>
    <n v="202263"/>
    <n v="2.135833049049999E-3"/>
    <n v="4.3548543873536101E-3"/>
    <n v="881"/>
    <n v="-449"/>
    <n v="-0.50964812712826335"/>
    <s v="Kronoberg"/>
    <n v="0"/>
  </r>
  <r>
    <x v="1"/>
    <x v="5"/>
    <x v="5"/>
    <x v="0"/>
    <s v=""/>
    <s v="122303"/>
    <s v="Eldrivna rullstolar med manuell direktstyrning, antal brukare som erhållit personligt förskrivna hjälpmedel"/>
    <x v="7"/>
    <m/>
    <m/>
    <m/>
    <m/>
    <m/>
    <n v="71"/>
    <n v="202263"/>
    <n v="3.5102811685775451E-4"/>
    <n v="3.2886202593288721E-4"/>
    <n v="67"/>
    <n v="4"/>
    <n v="5.9701492537313383E-2"/>
    <s v="Kronoberg"/>
    <n v="0"/>
  </r>
  <r>
    <x v="1"/>
    <x v="5"/>
    <x v="5"/>
    <x v="0"/>
    <s v=""/>
    <s v="122306"/>
    <s v="Eldrivna rullstolar med elektronisk styrning, antal brukare som erhållit personligt förskrivna hjälpmedel"/>
    <x v="8"/>
    <m/>
    <m/>
    <m/>
    <m/>
    <m/>
    <n v="58"/>
    <n v="202263"/>
    <n v="2.8675536306689803E-4"/>
    <n v="2.8770854560624949E-4"/>
    <n v="58"/>
    <n v="0"/>
    <n v="0"/>
    <s v="Kronoberg"/>
    <n v="0"/>
  </r>
  <r>
    <x v="1"/>
    <x v="5"/>
    <x v="5"/>
    <x v="0"/>
    <s v=""/>
    <s v="123603"/>
    <s v="Mobila lyftar för överflyttning av en sittande person med hjälp av slingsäten, antal brukare som erhållit personligt förskrivna hjälpmedel"/>
    <x v="9"/>
    <m/>
    <m/>
    <m/>
    <m/>
    <m/>
    <n v="133"/>
    <n v="202263"/>
    <n v="6.5755971186030068E-4"/>
    <n v="1.0148003437167622E-3"/>
    <n v="205"/>
    <n v="-72"/>
    <n v="-0.35121951219512193"/>
    <s v="Kronoberg"/>
    <n v="0"/>
  </r>
  <r>
    <x v="1"/>
    <x v="5"/>
    <x v="5"/>
    <x v="0"/>
    <s v=""/>
    <s v="123604"/>
    <s v="Mobila lyftar för överflyttning av en stående person, antal brukare som erhållit personligt förskrivna hjälpmedel"/>
    <x v="10"/>
    <m/>
    <m/>
    <m/>
    <m/>
    <m/>
    <n v="89"/>
    <n v="202263"/>
    <n v="4.4002116056817114E-4"/>
    <n v="2.7360339916758958E-4"/>
    <n v="55"/>
    <n v="34"/>
    <n v="0.61818181818181817"/>
    <s v="Kronoberg"/>
    <n v="0"/>
  </r>
  <r>
    <x v="1"/>
    <x v="5"/>
    <x v="5"/>
    <x v="0"/>
    <s v=""/>
    <s v="123612"/>
    <s v="Stationära lyftar monterade på väggar, golv eller i tak, antal brukare som erhållit personligt förskrivna hjälpmedel"/>
    <x v="11"/>
    <m/>
    <m/>
    <m/>
    <m/>
    <m/>
    <n v="14"/>
    <n v="202263"/>
    <n v="6.9216811774768495E-5"/>
    <n v="1.7848792676996235E-4"/>
    <n v="36"/>
    <n v="-22"/>
    <n v="-0.61111111111111116"/>
    <s v="Kronoberg"/>
    <n v="0"/>
  </r>
  <r>
    <x v="1"/>
    <x v="5"/>
    <x v="5"/>
    <x v="0"/>
    <s v=""/>
    <s v="181210"/>
    <s v="Sängar och lösa sängbottnar, elektiskt reglerbara, antal brukare som erhållit personligt förskrivna hjälpmedel"/>
    <x v="12"/>
    <m/>
    <m/>
    <m/>
    <m/>
    <m/>
    <n v="66"/>
    <n v="202263"/>
    <n v="3.2630782693819432E-4"/>
    <n v="1.9414322400630431E-3"/>
    <n v="393"/>
    <n v="-327"/>
    <n v="-0.83206106870229002"/>
    <s v="Kronoberg"/>
    <n v="0"/>
  </r>
  <r>
    <x v="1"/>
    <x v="5"/>
    <x v="5"/>
    <x v="0"/>
    <s v=""/>
    <s v="181224"/>
    <s v="Separata ställbara rygg- och benstöd för sängar, antal brukare som erhållit personligt förskrivna hjälpmedel"/>
    <x v="13"/>
    <m/>
    <m/>
    <m/>
    <m/>
    <m/>
    <n v="129"/>
    <n v="202263"/>
    <n v="6.3778347992465259E-4"/>
    <n v="1.2736161029968792E-3"/>
    <n v="258"/>
    <n v="-129"/>
    <n v="-0.5"/>
    <s v="Kronoberg"/>
    <n v="0"/>
  </r>
  <r>
    <x v="1"/>
    <x v="5"/>
    <x v="5"/>
    <x v="0"/>
    <s v=""/>
    <s v="220906"/>
    <s v="Röstförstärkare för personligt bruk, antal brukare som erhållit personligt förskrivna hjälpmedel"/>
    <x v="14"/>
    <m/>
    <m/>
    <m/>
    <m/>
    <m/>
    <n v="6"/>
    <n v="202263"/>
    <n v="2.9664347903472211E-5"/>
    <n v="5.0736749492488366E-5"/>
    <n v="10"/>
    <n v="-4"/>
    <n v="-0.4"/>
    <s v="Kronoberg"/>
    <n v="0"/>
  </r>
  <r>
    <x v="1"/>
    <x v="5"/>
    <x v="5"/>
    <x v="0"/>
    <s v=""/>
    <s v="222109"/>
    <s v="Samtalsapparater, antal brukare som erhållit personligt förskrivna hjälpmedel"/>
    <x v="15"/>
    <m/>
    <m/>
    <m/>
    <m/>
    <m/>
    <n v="24"/>
    <n v="202263"/>
    <n v="1.1865739161388885E-4"/>
    <n v="1.8409247473052899E-4"/>
    <n v="37"/>
    <n v="-13"/>
    <n v="-0.35135135135135132"/>
    <s v="Kronoberg"/>
    <n v="0"/>
  </r>
  <r>
    <x v="1"/>
    <x v="5"/>
    <x v="5"/>
    <x v="0"/>
    <s v=""/>
    <s v="222112"/>
    <s v="Programvara för närkommunikation, antal brukare som erhållit personligt förskrivna hjälpmedel"/>
    <x v="16"/>
    <m/>
    <m/>
    <m/>
    <m/>
    <m/>
    <n v="39"/>
    <n v="202263"/>
    <n v="1.9281826137256938E-4"/>
    <n v="8.066568957631028E-5"/>
    <n v="16"/>
    <n v="23"/>
    <n v="1.4375"/>
    <s v="Kronoberg"/>
    <n v="0"/>
  </r>
  <r>
    <x v="1"/>
    <x v="5"/>
    <x v="5"/>
    <x v="0"/>
    <s v=""/>
    <s v="222712"/>
    <s v="Ur och klockor, antal brukare som erhållit personligt förskrivna hjälpmedel"/>
    <x v="17"/>
    <m/>
    <m/>
    <m/>
    <m/>
    <m/>
    <n v="394"/>
    <n v="202263"/>
    <n v="1.947958845661342E-3"/>
    <n v="1.0839071616084404E-3"/>
    <n v="219"/>
    <n v="175"/>
    <n v="0.79908675799086759"/>
    <s v="Kronoberg"/>
    <n v="0"/>
  </r>
  <r>
    <x v="1"/>
    <x v="5"/>
    <x v="5"/>
    <x v="0"/>
    <s v=""/>
    <s v="222715"/>
    <s v="Kalendrar och tidtabeller, antal brukare som erhållit personligt förskrivna hjälpmedel"/>
    <x v="18"/>
    <m/>
    <m/>
    <m/>
    <m/>
    <m/>
    <n v="288"/>
    <n v="202263"/>
    <n v="1.4238886993666662E-3"/>
    <n v="1.4280277212541282E-3"/>
    <n v="289"/>
    <n v="-1"/>
    <n v="-3.4602076124568004E-3"/>
    <s v="Kronoberg"/>
    <n v="0"/>
  </r>
  <r>
    <x v="1"/>
    <x v="5"/>
    <x v="5"/>
    <x v="1"/>
    <s v=""/>
    <s v="22061"/>
    <s v="I- och Bakom- örat hörapparater"/>
    <x v="19"/>
    <m/>
    <m/>
    <m/>
    <m/>
    <m/>
    <m/>
    <n v="202263"/>
    <m/>
    <n v="9.1938915741569226E-3"/>
    <n v="1860"/>
    <n v="-1860"/>
    <m/>
    <s v="Kronoberg"/>
    <n v="0"/>
  </r>
  <r>
    <x v="1"/>
    <x v="5"/>
    <x v="5"/>
    <x v="2"/>
    <s v=""/>
    <s v="062409"/>
    <s v="Transtibiella proteser, antal brukare som erhållit personligt förskrivna hjälpmedel"/>
    <x v="23"/>
    <m/>
    <m/>
    <m/>
    <m/>
    <m/>
    <n v="31"/>
    <n v="202263"/>
    <n v="1.5326579750127309E-4"/>
    <n v="1.2542301865672633E-4"/>
    <n v="25"/>
    <n v="6"/>
    <n v="0.24"/>
    <s v="Kronoberg"/>
    <n v="0"/>
  </r>
  <r>
    <x v="1"/>
    <x v="5"/>
    <x v="5"/>
    <x v="3"/>
    <s v=""/>
    <s v="220318"/>
    <s v="Förstorande videosystem, antal brukare som erhållit personligt förskrivna hjälpmedel"/>
    <x v="24"/>
    <m/>
    <m/>
    <m/>
    <m/>
    <m/>
    <n v="62"/>
    <n v="202263"/>
    <n v="3.0653159500254617E-4"/>
    <n v="2.9340544744330734E-4"/>
    <n v="59"/>
    <n v="3"/>
    <n v="5.0847457627118731E-2"/>
    <s v="Kronoberg"/>
    <n v="0"/>
  </r>
  <r>
    <x v="1"/>
    <x v="5"/>
    <x v="5"/>
    <x v="3"/>
    <s v=""/>
    <s v="221803"/>
    <s v="Utrustning för att spela in och återge ljud, antal brukare som erhållit personligt förskrivna hjälpmedel"/>
    <x v="25"/>
    <m/>
    <m/>
    <m/>
    <m/>
    <m/>
    <n v="47"/>
    <n v="202263"/>
    <n v="2.3237072524386567E-4"/>
    <n v="2.3237072524386567E-4"/>
    <n v="47"/>
    <n v="0"/>
    <n v="0"/>
    <s v="Kronoberg"/>
    <n v="0"/>
  </r>
  <r>
    <x v="1"/>
    <x v="5"/>
    <x v="5"/>
    <x v="3"/>
    <s v=""/>
    <s v="223021"/>
    <s v="Läsmaskiner, antal brukare som erhållit personligt förskrivna hjälpmedel"/>
    <x v="26"/>
    <m/>
    <m/>
    <m/>
    <m/>
    <m/>
    <n v="4"/>
    <n v="202263"/>
    <n v="1.9776231935648142E-5"/>
    <n v="1.6024742201959825E-5"/>
    <n v="3"/>
    <n v="1"/>
    <n v="0.33333333333333326"/>
    <s v="Kronoberg"/>
    <n v="0"/>
  </r>
  <r>
    <x v="1"/>
    <x v="6"/>
    <x v="6"/>
    <x v="0"/>
    <s v=""/>
    <s v="042718"/>
    <s v="Hjälpmedel för stimulering av sinnen och känslighet (tyngdtäcken), antal brukare som erhållit personligt förskrivna hjälpmedel"/>
    <x v="0"/>
    <m/>
    <m/>
    <m/>
    <m/>
    <m/>
    <n v="426"/>
    <n v="246010"/>
    <n v="1.7316369253282387E-3"/>
    <n v="2.2086762611347116E-3"/>
    <n v="543"/>
    <n v="-117"/>
    <n v="-0.21546961325966851"/>
    <s v="Kalmar"/>
    <n v="0"/>
  </r>
  <r>
    <x v="1"/>
    <x v="6"/>
    <x v="6"/>
    <x v="0"/>
    <s v=""/>
    <s v="120603"/>
    <s v="Gåstativ, antal brukare som erhållit personligt förskrivna hjälpmedel"/>
    <x v="1"/>
    <m/>
    <m/>
    <m/>
    <m/>
    <m/>
    <n v="580"/>
    <n v="246010"/>
    <n v="2.3576277387098088E-3"/>
    <n v="6.8376722070839942E-4"/>
    <n v="168"/>
    <n v="412"/>
    <n v="2.4523809523809526"/>
    <s v="Kalmar"/>
    <n v="0"/>
  </r>
  <r>
    <x v="1"/>
    <x v="6"/>
    <x v="6"/>
    <x v="0"/>
    <s v=""/>
    <s v="120606"/>
    <s v="Rollatorer, antal brukare som erhållit personligt förskrivna hjälpmedel"/>
    <x v="2"/>
    <m/>
    <m/>
    <m/>
    <m/>
    <m/>
    <n v="4737"/>
    <n v="246010"/>
    <n v="1.9255314824600626E-2"/>
    <n v="1.7699771992152287E-2"/>
    <n v="4354"/>
    <n v="383"/>
    <n v="8.7965089572806576E-2"/>
    <s v="Kalmar"/>
    <n v="0"/>
  </r>
  <r>
    <x v="1"/>
    <x v="6"/>
    <x v="6"/>
    <x v="0"/>
    <s v=""/>
    <s v="120609"/>
    <s v="Gåstolar, antal brukare som erhållit personligt förskrivna hjälpmedel"/>
    <x v="3"/>
    <m/>
    <m/>
    <m/>
    <m/>
    <m/>
    <n v="26"/>
    <n v="246010"/>
    <n v="1.0568676070078453E-4"/>
    <n v="1.4395880160841243E-4"/>
    <n v="35"/>
    <n v="-9"/>
    <n v="-0.25714285714285712"/>
    <s v="Kalmar"/>
    <n v="0"/>
  </r>
  <r>
    <x v="1"/>
    <x v="6"/>
    <x v="6"/>
    <x v="0"/>
    <s v=""/>
    <s v="120612"/>
    <s v="Gåbord, antal brukare som erhållit personligt förskrivna hjälpmedel"/>
    <x v="4"/>
    <m/>
    <m/>
    <m/>
    <m/>
    <m/>
    <n v="459"/>
    <n v="246010"/>
    <n v="1.8657778139100037E-3"/>
    <n v="2.1055331719514962E-3"/>
    <n v="518"/>
    <n v="-59"/>
    <n v="-0.11389961389961389"/>
    <s v="Kalmar"/>
    <n v="0"/>
  </r>
  <r>
    <x v="1"/>
    <x v="6"/>
    <x v="6"/>
    <x v="0"/>
    <s v=""/>
    <s v="122203"/>
    <s v="Manuella tvåhjulsdrivna rullstolar, antal brukare som erhållit personligt förskrivna hjälpmedel"/>
    <x v="5"/>
    <m/>
    <m/>
    <m/>
    <m/>
    <m/>
    <n v="2455"/>
    <n v="246010"/>
    <n v="9.9792691354010001E-3"/>
    <n v="9.4901365120153378E-3"/>
    <n v="2335"/>
    <n v="120"/>
    <n v="5.1391862955032064E-2"/>
    <s v="Kalmar"/>
    <n v="0"/>
  </r>
  <r>
    <x v="1"/>
    <x v="6"/>
    <x v="6"/>
    <x v="0"/>
    <s v=""/>
    <s v="122218"/>
    <s v="Manuella vårdarmanövrerade rullstolar, antal brukare som erhållit personligt förskrivna hjälpmedel"/>
    <x v="6"/>
    <m/>
    <m/>
    <m/>
    <m/>
    <m/>
    <n v="1670"/>
    <n v="246010"/>
    <n v="6.788341937319621E-3"/>
    <n v="4.3548543873536101E-3"/>
    <n v="1071"/>
    <n v="599"/>
    <n v="0.5592903828197946"/>
    <s v="Kalmar"/>
    <n v="1"/>
  </r>
  <r>
    <x v="1"/>
    <x v="6"/>
    <x v="6"/>
    <x v="0"/>
    <s v=""/>
    <s v="122303"/>
    <s v="Eldrivna rullstolar med manuell direktstyrning, antal brukare som erhållit personligt förskrivna hjälpmedel"/>
    <x v="7"/>
    <m/>
    <m/>
    <m/>
    <m/>
    <m/>
    <n v="58"/>
    <n v="246010"/>
    <n v="2.3576277387098084E-4"/>
    <n v="3.2886202593288721E-4"/>
    <n v="81"/>
    <n v="-23"/>
    <n v="-0.28395061728395066"/>
    <s v="Kalmar"/>
    <n v="0"/>
  </r>
  <r>
    <x v="1"/>
    <x v="6"/>
    <x v="6"/>
    <x v="0"/>
    <s v=""/>
    <s v="122306"/>
    <s v="Eldrivna rullstolar med elektronisk styrning, antal brukare som erhållit personligt förskrivna hjälpmedel"/>
    <x v="8"/>
    <m/>
    <m/>
    <m/>
    <m/>
    <m/>
    <n v="94"/>
    <n v="246010"/>
    <n v="3.8209828868745175E-4"/>
    <n v="2.8770854560624949E-4"/>
    <n v="71"/>
    <n v="23"/>
    <n v="0.323943661971831"/>
    <s v="Kalmar"/>
    <n v="0"/>
  </r>
  <r>
    <x v="1"/>
    <x v="6"/>
    <x v="6"/>
    <x v="0"/>
    <s v=""/>
    <s v="123603"/>
    <s v="Mobila lyftar för överflyttning av en sittande person med hjälp av slingsäten, antal brukare som erhållit personligt förskrivna hjälpmedel"/>
    <x v="9"/>
    <m/>
    <m/>
    <m/>
    <m/>
    <m/>
    <n v="543"/>
    <n v="246010"/>
    <n v="2.207227348481769E-3"/>
    <n v="1.0148003437167622E-3"/>
    <n v="250"/>
    <n v="293"/>
    <n v="1.1720000000000002"/>
    <s v="Kalmar"/>
    <n v="0"/>
  </r>
  <r>
    <x v="1"/>
    <x v="6"/>
    <x v="6"/>
    <x v="0"/>
    <s v=""/>
    <s v="123604"/>
    <s v="Mobila lyftar för överflyttning av en stående person, antal brukare som erhållit personligt förskrivna hjälpmedel"/>
    <x v="10"/>
    <m/>
    <m/>
    <m/>
    <m/>
    <m/>
    <n v="102"/>
    <n v="246010"/>
    <n v="4.1461729198000082E-4"/>
    <n v="2.7360339916758958E-4"/>
    <n v="67"/>
    <n v="35"/>
    <n v="0.52238805970149249"/>
    <s v="Kalmar"/>
    <n v="0"/>
  </r>
  <r>
    <x v="1"/>
    <x v="6"/>
    <x v="6"/>
    <x v="0"/>
    <s v=""/>
    <s v="123612"/>
    <s v="Stationära lyftar monterade på väggar, golv eller i tak, antal brukare som erhållit personligt förskrivna hjälpmedel"/>
    <x v="11"/>
    <m/>
    <m/>
    <m/>
    <m/>
    <m/>
    <n v="13"/>
    <n v="246010"/>
    <n v="5.2843380350392263E-5"/>
    <n v="1.7848792676996235E-4"/>
    <n v="44"/>
    <n v="-31"/>
    <n v="-0.70454545454545459"/>
    <s v="Kalmar"/>
    <n v="0"/>
  </r>
  <r>
    <x v="1"/>
    <x v="6"/>
    <x v="6"/>
    <x v="0"/>
    <s v=""/>
    <s v="181210"/>
    <s v="Sängar och lösa sängbottnar, elektiskt reglerbara, antal brukare som erhållit personligt förskrivna hjälpmedel"/>
    <x v="12"/>
    <m/>
    <m/>
    <m/>
    <m/>
    <m/>
    <n v="693"/>
    <n v="246010"/>
    <n v="2.8169586602170642E-3"/>
    <n v="1.9414322400630431E-3"/>
    <n v="478"/>
    <n v="215"/>
    <n v="0.44979079497907959"/>
    <s v="Kalmar"/>
    <n v="0"/>
  </r>
  <r>
    <x v="1"/>
    <x v="6"/>
    <x v="6"/>
    <x v="0"/>
    <s v=""/>
    <s v="181224"/>
    <s v="Separata ställbara rygg- och benstöd för sängar, antal brukare som erhållit personligt förskrivna hjälpmedel"/>
    <x v="13"/>
    <m/>
    <m/>
    <m/>
    <m/>
    <m/>
    <n v="439"/>
    <n v="246010"/>
    <n v="1.784480305678631E-3"/>
    <n v="1.2736161029968792E-3"/>
    <n v="313"/>
    <n v="126"/>
    <n v="0.40255591054313089"/>
    <s v="Kalmar"/>
    <n v="0"/>
  </r>
  <r>
    <x v="1"/>
    <x v="6"/>
    <x v="6"/>
    <x v="0"/>
    <s v=""/>
    <s v="220906"/>
    <s v="Röstförstärkare för personligt bruk, antal brukare som erhållit personligt förskrivna hjälpmedel"/>
    <x v="14"/>
    <m/>
    <m/>
    <m/>
    <m/>
    <m/>
    <n v="19"/>
    <n v="246010"/>
    <n v="7.7232632819804068E-5"/>
    <n v="5.0736749492488366E-5"/>
    <n v="12"/>
    <n v="7"/>
    <n v="0.58333333333333326"/>
    <s v="Kalmar"/>
    <n v="0"/>
  </r>
  <r>
    <x v="1"/>
    <x v="6"/>
    <x v="6"/>
    <x v="0"/>
    <s v=""/>
    <s v="222109"/>
    <s v="Samtalsapparater, antal brukare som erhållit personligt förskrivna hjälpmedel"/>
    <x v="15"/>
    <m/>
    <m/>
    <m/>
    <m/>
    <m/>
    <n v="18"/>
    <n v="246010"/>
    <n v="7.316775740823544E-5"/>
    <n v="1.8409247473052899E-4"/>
    <n v="45"/>
    <n v="-27"/>
    <n v="-0.6"/>
    <s v="Kalmar"/>
    <n v="0"/>
  </r>
  <r>
    <x v="1"/>
    <x v="6"/>
    <x v="6"/>
    <x v="0"/>
    <s v=""/>
    <s v="222112"/>
    <s v="Programvara för närkommunikation, antal brukare som erhållit personligt förskrivna hjälpmedel"/>
    <x v="16"/>
    <m/>
    <m/>
    <m/>
    <m/>
    <m/>
    <n v="0"/>
    <n v="246010"/>
    <n v="0"/>
    <n v="8.066568957631028E-5"/>
    <n v="20"/>
    <n v="-20"/>
    <n v="-1"/>
    <s v="Kalmar"/>
    <n v="0"/>
  </r>
  <r>
    <x v="1"/>
    <x v="6"/>
    <x v="6"/>
    <x v="0"/>
    <s v=""/>
    <s v="222712"/>
    <s v="Ur och klockor, antal brukare som erhållit personligt förskrivna hjälpmedel"/>
    <x v="17"/>
    <m/>
    <m/>
    <m/>
    <m/>
    <m/>
    <n v="219"/>
    <n v="246010"/>
    <n v="8.9020771513353112E-4"/>
    <n v="1.0839071616084404E-3"/>
    <n v="267"/>
    <n v="-48"/>
    <n v="-0.1797752808988764"/>
    <s v="Kalmar"/>
    <n v="0"/>
  </r>
  <r>
    <x v="1"/>
    <x v="6"/>
    <x v="6"/>
    <x v="0"/>
    <s v=""/>
    <s v="222715"/>
    <s v="Kalendrar och tidtabeller, antal brukare som erhållit personligt förskrivna hjälpmedel"/>
    <x v="18"/>
    <m/>
    <m/>
    <m/>
    <m/>
    <m/>
    <n v="50"/>
    <n v="246010"/>
    <n v="2.0324377057843177E-4"/>
    <n v="1.4280277212541282E-3"/>
    <n v="351"/>
    <n v="-301"/>
    <n v="-0.85754985754985757"/>
    <s v="Kalmar"/>
    <n v="0"/>
  </r>
  <r>
    <x v="1"/>
    <x v="6"/>
    <x v="6"/>
    <x v="1"/>
    <s v=""/>
    <s v="22061"/>
    <s v="I- och Bakom- örat hörapparater"/>
    <x v="19"/>
    <m/>
    <m/>
    <m/>
    <m/>
    <m/>
    <n v="1016"/>
    <n v="246010"/>
    <n v="4.1299134181537337E-3"/>
    <n v="9.1938915741569226E-3"/>
    <n v="2262"/>
    <n v="-1246"/>
    <n v="-0.55083996463306806"/>
    <s v="Kalmar"/>
    <n v="1"/>
  </r>
  <r>
    <x v="1"/>
    <x v="6"/>
    <x v="6"/>
    <x v="2"/>
    <s v=""/>
    <s v="062409"/>
    <s v="Transtibiella proteser, antal brukare som erhållit personligt förskrivna hjälpmedel"/>
    <x v="23"/>
    <m/>
    <m/>
    <m/>
    <m/>
    <m/>
    <n v="27"/>
    <n v="246010"/>
    <n v="1.0975163611235315E-4"/>
    <n v="1.2542301865672633E-4"/>
    <n v="31"/>
    <n v="-4"/>
    <n v="-0.12903225806451613"/>
    <s v="Kalmar"/>
    <n v="0"/>
  </r>
  <r>
    <x v="1"/>
    <x v="6"/>
    <x v="6"/>
    <x v="3"/>
    <s v=""/>
    <s v="220318"/>
    <s v="Förstorande videosystem, antal brukare som erhållit personligt förskrivna hjälpmedel"/>
    <x v="24"/>
    <m/>
    <m/>
    <m/>
    <m/>
    <m/>
    <n v="41"/>
    <n v="246010"/>
    <n v="1.6665989187431406E-4"/>
    <n v="2.9340544744330734E-4"/>
    <n v="72"/>
    <n v="-31"/>
    <n v="-0.43055555555555558"/>
    <s v="Kalmar"/>
    <n v="0"/>
  </r>
  <r>
    <x v="1"/>
    <x v="6"/>
    <x v="6"/>
    <x v="3"/>
    <s v=""/>
    <s v="221803"/>
    <s v="Utrustning för att spela in och återge ljud, antal brukare som erhållit personligt förskrivna hjälpmedel"/>
    <x v="25"/>
    <m/>
    <m/>
    <m/>
    <m/>
    <m/>
    <n v="14"/>
    <n v="246010"/>
    <n v="5.6908255761960897E-5"/>
    <n v="2.3237072524386567E-4"/>
    <n v="57"/>
    <n v="-43"/>
    <n v="-0.75438596491228072"/>
    <s v="Kalmar"/>
    <n v="0"/>
  </r>
  <r>
    <x v="1"/>
    <x v="6"/>
    <x v="6"/>
    <x v="3"/>
    <s v=""/>
    <s v="223021"/>
    <s v="Läsmaskiner, antal brukare som erhållit personligt förskrivna hjälpmedel"/>
    <x v="26"/>
    <m/>
    <m/>
    <m/>
    <m/>
    <m/>
    <n v="2"/>
    <n v="246010"/>
    <n v="8.1297508231372715E-6"/>
    <n v="1.6024742201959825E-5"/>
    <n v="4"/>
    <n v="-2"/>
    <n v="-0.5"/>
    <s v="Kalmar"/>
    <n v="0"/>
  </r>
  <r>
    <x v="1"/>
    <x v="7"/>
    <x v="7"/>
    <x v="0"/>
    <s v=""/>
    <s v="042718"/>
    <s v="Hjälpmedel för stimulering av sinnen och känslighet (tyngdtäcken), antal brukare som erhållit personligt förskrivna hjälpmedel"/>
    <x v="0"/>
    <m/>
    <m/>
    <m/>
    <m/>
    <m/>
    <n v="163"/>
    <n v="60124"/>
    <n v="2.7110638014769478E-3"/>
    <n v="2.2086762611347116E-3"/>
    <n v="133"/>
    <n v="30"/>
    <n v="0.22556390977443619"/>
    <s v="Gotland"/>
    <n v="0"/>
  </r>
  <r>
    <x v="1"/>
    <x v="7"/>
    <x v="7"/>
    <x v="0"/>
    <s v=""/>
    <s v="120603"/>
    <s v="Gåstativ, antal brukare som erhållit personligt förskrivna hjälpmedel"/>
    <x v="1"/>
    <m/>
    <m/>
    <m/>
    <m/>
    <m/>
    <n v="149"/>
    <n v="60124"/>
    <n v="2.478211695828621E-3"/>
    <n v="6.8376722070839942E-4"/>
    <n v="41"/>
    <n v="108"/>
    <n v="2.6341463414634148"/>
    <s v="Gotland"/>
    <n v="0"/>
  </r>
  <r>
    <x v="1"/>
    <x v="7"/>
    <x v="7"/>
    <x v="0"/>
    <s v=""/>
    <s v="120606"/>
    <s v="Rollatorer, antal brukare som erhållit personligt förskrivna hjälpmedel"/>
    <x v="2"/>
    <m/>
    <m/>
    <m/>
    <m/>
    <m/>
    <n v="1174"/>
    <n v="60124"/>
    <n v="1.9526312287938261E-2"/>
    <n v="1.7699771992152287E-2"/>
    <n v="1064"/>
    <n v="110"/>
    <n v="0.10338345864661647"/>
    <s v="Gotland"/>
    <n v="0"/>
  </r>
  <r>
    <x v="1"/>
    <x v="7"/>
    <x v="7"/>
    <x v="0"/>
    <s v=""/>
    <s v="120609"/>
    <s v="Gåstolar, antal brukare som erhållit personligt förskrivna hjälpmedel"/>
    <x v="3"/>
    <m/>
    <m/>
    <m/>
    <m/>
    <m/>
    <n v="2"/>
    <n v="60124"/>
    <n v="3.3264586521189539E-5"/>
    <n v="1.4395880160841243E-4"/>
    <n v="9"/>
    <n v="-7"/>
    <n v="-0.77777777777777779"/>
    <s v="Gotland"/>
    <n v="0"/>
  </r>
  <r>
    <x v="1"/>
    <x v="7"/>
    <x v="7"/>
    <x v="0"/>
    <s v=""/>
    <s v="120612"/>
    <s v="Gåbord, antal brukare som erhållit personligt förskrivna hjälpmedel"/>
    <x v="4"/>
    <m/>
    <m/>
    <m/>
    <m/>
    <m/>
    <n v="161"/>
    <n v="60124"/>
    <n v="2.6777992149557583E-3"/>
    <n v="2.1055331719514962E-3"/>
    <n v="127"/>
    <n v="34"/>
    <n v="0.26771653543307083"/>
    <s v="Gotland"/>
    <n v="0"/>
  </r>
  <r>
    <x v="1"/>
    <x v="7"/>
    <x v="7"/>
    <x v="0"/>
    <s v=""/>
    <s v="122203"/>
    <s v="Manuella tvåhjulsdrivna rullstolar, antal brukare som erhållit personligt förskrivna hjälpmedel"/>
    <x v="5"/>
    <m/>
    <m/>
    <m/>
    <m/>
    <m/>
    <n v="698"/>
    <n v="60124"/>
    <n v="1.160934069589515E-2"/>
    <n v="9.4901365120153378E-3"/>
    <n v="571"/>
    <n v="127"/>
    <n v="0.222416812609457"/>
    <s v="Gotland"/>
    <n v="0"/>
  </r>
  <r>
    <x v="1"/>
    <x v="7"/>
    <x v="7"/>
    <x v="0"/>
    <s v=""/>
    <s v="122218"/>
    <s v="Manuella vårdarmanövrerade rullstolar, antal brukare som erhållit personligt förskrivna hjälpmedel"/>
    <x v="6"/>
    <m/>
    <m/>
    <m/>
    <m/>
    <m/>
    <n v="98"/>
    <n v="60124"/>
    <n v="1.6299647395382876E-3"/>
    <n v="4.3548543873536101E-3"/>
    <n v="262"/>
    <n v="-164"/>
    <n v="-0.62595419847328237"/>
    <s v="Gotland"/>
    <n v="0"/>
  </r>
  <r>
    <x v="1"/>
    <x v="7"/>
    <x v="7"/>
    <x v="0"/>
    <s v=""/>
    <s v="122303"/>
    <s v="Eldrivna rullstolar med manuell direktstyrning, antal brukare som erhållit personligt förskrivna hjälpmedel"/>
    <x v="7"/>
    <m/>
    <m/>
    <m/>
    <m/>
    <m/>
    <n v="24"/>
    <n v="60124"/>
    <n v="3.9917503825427452E-4"/>
    <n v="3.2886202593288721E-4"/>
    <n v="20"/>
    <n v="4"/>
    <n v="0.19999999999999996"/>
    <s v="Gotland"/>
    <n v="0"/>
  </r>
  <r>
    <x v="1"/>
    <x v="7"/>
    <x v="7"/>
    <x v="0"/>
    <s v=""/>
    <s v="122306"/>
    <s v="Eldrivna rullstolar med elektronisk styrning, antal brukare som erhållit personligt förskrivna hjälpmedel"/>
    <x v="8"/>
    <m/>
    <m/>
    <m/>
    <m/>
    <m/>
    <n v="15"/>
    <n v="60124"/>
    <n v="2.4948439890892159E-4"/>
    <n v="2.8770854560624949E-4"/>
    <n v="17"/>
    <n v="-2"/>
    <n v="-0.11764705882352944"/>
    <s v="Gotland"/>
    <n v="0"/>
  </r>
  <r>
    <x v="1"/>
    <x v="7"/>
    <x v="7"/>
    <x v="0"/>
    <s v=""/>
    <s v="123603"/>
    <s v="Mobila lyftar för överflyttning av en sittande person med hjälp av slingsäten, antal brukare som erhållit personligt förskrivna hjälpmedel"/>
    <x v="9"/>
    <m/>
    <m/>
    <m/>
    <m/>
    <m/>
    <n v="61"/>
    <n v="60124"/>
    <n v="1.0145698888962811E-3"/>
    <n v="1.0148003437167622E-3"/>
    <n v="61"/>
    <n v="0"/>
    <n v="0"/>
    <s v="Gotland"/>
    <n v="0"/>
  </r>
  <r>
    <x v="1"/>
    <x v="7"/>
    <x v="7"/>
    <x v="0"/>
    <s v=""/>
    <s v="123604"/>
    <s v="Mobila lyftar för överflyttning av en stående person, antal brukare som erhållit personligt förskrivna hjälpmedel"/>
    <x v="10"/>
    <m/>
    <m/>
    <m/>
    <m/>
    <m/>
    <n v="14"/>
    <n v="60124"/>
    <n v="2.3285210564832678E-4"/>
    <n v="2.7360339916758958E-4"/>
    <n v="16"/>
    <n v="-2"/>
    <n v="-0.125"/>
    <s v="Gotland"/>
    <n v="0"/>
  </r>
  <r>
    <x v="1"/>
    <x v="7"/>
    <x v="7"/>
    <x v="0"/>
    <s v=""/>
    <s v="123612"/>
    <s v="Stationära lyftar monterade på väggar, golv eller i tak, antal brukare som erhållit personligt förskrivna hjälpmedel"/>
    <x v="11"/>
    <m/>
    <m/>
    <m/>
    <m/>
    <m/>
    <n v="6"/>
    <n v="60124"/>
    <n v="9.9793759563568629E-5"/>
    <n v="1.7848792676996235E-4"/>
    <n v="11"/>
    <n v="-5"/>
    <n v="-0.45454545454545459"/>
    <s v="Gotland"/>
    <n v="0"/>
  </r>
  <r>
    <x v="1"/>
    <x v="7"/>
    <x v="7"/>
    <x v="0"/>
    <s v=""/>
    <s v="181210"/>
    <s v="Sängar och lösa sängbottnar, elektiskt reglerbara, antal brukare som erhållit personligt förskrivna hjälpmedel"/>
    <x v="12"/>
    <m/>
    <m/>
    <m/>
    <m/>
    <m/>
    <n v="147"/>
    <n v="60124"/>
    <n v="2.4449471093074314E-3"/>
    <n v="1.9414322400630431E-3"/>
    <n v="117"/>
    <n v="30"/>
    <n v="0.25641025641025639"/>
    <s v="Gotland"/>
    <n v="0"/>
  </r>
  <r>
    <x v="1"/>
    <x v="7"/>
    <x v="7"/>
    <x v="0"/>
    <s v=""/>
    <s v="181224"/>
    <s v="Separata ställbara rygg- och benstöd för sängar, antal brukare som erhållit personligt förskrivna hjälpmedel"/>
    <x v="13"/>
    <m/>
    <m/>
    <m/>
    <m/>
    <m/>
    <n v="94"/>
    <n v="60124"/>
    <n v="1.5634355664959085E-3"/>
    <n v="1.2736161029968792E-3"/>
    <n v="77"/>
    <n v="17"/>
    <n v="0.22077922077922074"/>
    <s v="Gotland"/>
    <n v="0"/>
  </r>
  <r>
    <x v="1"/>
    <x v="7"/>
    <x v="7"/>
    <x v="0"/>
    <s v=""/>
    <s v="220906"/>
    <s v="Röstförstärkare för personligt bruk, antal brukare som erhållit personligt förskrivna hjälpmedel"/>
    <x v="14"/>
    <m/>
    <m/>
    <m/>
    <m/>
    <m/>
    <n v="6"/>
    <n v="60124"/>
    <n v="9.9793759563568629E-5"/>
    <n v="5.0736749492488366E-5"/>
    <n v="3"/>
    <n v="3"/>
    <n v="1"/>
    <s v="Gotland"/>
    <n v="0"/>
  </r>
  <r>
    <x v="1"/>
    <x v="7"/>
    <x v="7"/>
    <x v="0"/>
    <s v=""/>
    <s v="222109"/>
    <s v="Samtalsapparater, antal brukare som erhållit personligt förskrivna hjälpmedel"/>
    <x v="15"/>
    <m/>
    <m/>
    <m/>
    <m/>
    <m/>
    <n v="14"/>
    <n v="60124"/>
    <n v="2.3285210564832678E-4"/>
    <n v="1.8409247473052899E-4"/>
    <n v="11"/>
    <n v="3"/>
    <n v="0.27272727272727271"/>
    <s v="Gotland"/>
    <n v="0"/>
  </r>
  <r>
    <x v="1"/>
    <x v="7"/>
    <x v="7"/>
    <x v="0"/>
    <s v=""/>
    <s v="222112"/>
    <s v="Programvara för närkommunikation, antal brukare som erhållit personligt förskrivna hjälpmedel"/>
    <x v="16"/>
    <m/>
    <m/>
    <m/>
    <m/>
    <m/>
    <n v="3"/>
    <n v="60124"/>
    <n v="4.9896879781784315E-5"/>
    <n v="8.066568957631028E-5"/>
    <n v="5"/>
    <n v="-2"/>
    <n v="-0.4"/>
    <s v="Gotland"/>
    <n v="0"/>
  </r>
  <r>
    <x v="1"/>
    <x v="7"/>
    <x v="7"/>
    <x v="0"/>
    <s v=""/>
    <s v="222712"/>
    <s v="Ur och klockor, antal brukare som erhållit personligt förskrivna hjälpmedel"/>
    <x v="17"/>
    <m/>
    <m/>
    <m/>
    <m/>
    <m/>
    <n v="137"/>
    <n v="60124"/>
    <n v="2.2786241767014837E-3"/>
    <n v="1.0839071616084404E-3"/>
    <n v="65"/>
    <n v="72"/>
    <n v="1.1076923076923078"/>
    <s v="Gotland"/>
    <n v="0"/>
  </r>
  <r>
    <x v="1"/>
    <x v="7"/>
    <x v="7"/>
    <x v="0"/>
    <s v=""/>
    <s v="222715"/>
    <s v="Kalendrar och tidtabeller, antal brukare som erhållit personligt förskrivna hjälpmedel"/>
    <x v="18"/>
    <m/>
    <m/>
    <m/>
    <m/>
    <m/>
    <n v="100"/>
    <n v="60124"/>
    <n v="1.6632293260594772E-3"/>
    <n v="1.4280277212541282E-3"/>
    <n v="86"/>
    <n v="14"/>
    <n v="0.16279069767441867"/>
    <s v="Gotland"/>
    <n v="0"/>
  </r>
  <r>
    <x v="1"/>
    <x v="7"/>
    <x v="7"/>
    <x v="1"/>
    <s v=""/>
    <s v="22061"/>
    <s v="I- och Bakom- örat hörapparater"/>
    <x v="19"/>
    <m/>
    <m/>
    <m/>
    <m/>
    <m/>
    <m/>
    <n v="60124"/>
    <m/>
    <n v="9.1938915741569226E-3"/>
    <n v="553"/>
    <n v="-553"/>
    <m/>
    <s v="Gotland"/>
    <n v="0"/>
  </r>
  <r>
    <x v="1"/>
    <x v="7"/>
    <x v="7"/>
    <x v="2"/>
    <s v=""/>
    <s v="062409"/>
    <s v="Transtibiella proteser, antal brukare som erhållit personligt förskrivna hjälpmedel"/>
    <x v="23"/>
    <m/>
    <m/>
    <m/>
    <m/>
    <m/>
    <n v="12"/>
    <n v="60124"/>
    <n v="1.9958751912713726E-4"/>
    <n v="1.2542301865672633E-4"/>
    <n v="8"/>
    <n v="4"/>
    <n v="0.5"/>
    <s v="Gotland"/>
    <n v="0"/>
  </r>
  <r>
    <x v="1"/>
    <x v="7"/>
    <x v="7"/>
    <x v="3"/>
    <s v=""/>
    <s v="220318"/>
    <s v="Förstorande videosystem, antal brukare som erhållit personligt förskrivna hjälpmedel"/>
    <x v="24"/>
    <m/>
    <m/>
    <m/>
    <m/>
    <m/>
    <n v="37"/>
    <n v="60124"/>
    <n v="6.153948506420065E-4"/>
    <n v="2.9340544744330734E-4"/>
    <n v="18"/>
    <n v="19"/>
    <n v="1.0555555555555554"/>
    <s v="Gotland"/>
    <n v="0"/>
  </r>
  <r>
    <x v="1"/>
    <x v="7"/>
    <x v="7"/>
    <x v="3"/>
    <s v=""/>
    <s v="221803"/>
    <s v="Utrustning för att spela in och återge ljud, antal brukare som erhållit personligt förskrivna hjälpmedel"/>
    <x v="25"/>
    <m/>
    <m/>
    <m/>
    <m/>
    <m/>
    <n v="38"/>
    <n v="60124"/>
    <n v="6.3202714390260127E-4"/>
    <n v="2.3237072524386567E-4"/>
    <n v="14"/>
    <n v="24"/>
    <n v="1.7142857142857144"/>
    <s v="Gotland"/>
    <n v="0"/>
  </r>
  <r>
    <x v="1"/>
    <x v="7"/>
    <x v="7"/>
    <x v="3"/>
    <s v=""/>
    <s v="223021"/>
    <s v="Läsmaskiner, antal brukare som erhållit personligt förskrivna hjälpmedel"/>
    <x v="26"/>
    <m/>
    <m/>
    <m/>
    <m/>
    <m/>
    <n v="0"/>
    <n v="60124"/>
    <n v="0"/>
    <n v="1.6024742201959825E-5"/>
    <n v="1"/>
    <n v="-1"/>
    <n v="-1"/>
    <s v="Gotland"/>
    <n v="0"/>
  </r>
  <r>
    <x v="1"/>
    <x v="8"/>
    <x v="8"/>
    <x v="0"/>
    <s v=""/>
    <s v="042718"/>
    <s v="Hjälpmedel för stimulering av sinnen och känslighet (tyngdtäcken), antal brukare som erhållit personligt förskrivna hjälpmedel"/>
    <x v="0"/>
    <m/>
    <m/>
    <m/>
    <m/>
    <m/>
    <n v="1027"/>
    <n v="159056"/>
    <n v="6.4568453877879486E-3"/>
    <n v="2.2086762611347116E-3"/>
    <n v="351"/>
    <n v="676"/>
    <n v="1.925925925925926"/>
    <s v="Blekinge"/>
    <n v="1"/>
  </r>
  <r>
    <x v="1"/>
    <x v="8"/>
    <x v="8"/>
    <x v="0"/>
    <s v=""/>
    <s v="120603"/>
    <s v="Gåstativ, antal brukare som erhållit personligt förskrivna hjälpmedel"/>
    <x v="1"/>
    <m/>
    <m/>
    <m/>
    <m/>
    <m/>
    <n v="66"/>
    <n v="159056"/>
    <n v="4.1494819434664522E-4"/>
    <n v="6.8376722070839942E-4"/>
    <n v="109"/>
    <n v="-43"/>
    <n v="-0.39449541284403666"/>
    <s v="Blekinge"/>
    <n v="0"/>
  </r>
  <r>
    <x v="1"/>
    <x v="8"/>
    <x v="8"/>
    <x v="0"/>
    <s v=""/>
    <s v="120606"/>
    <s v="Rollatorer, antal brukare som erhållit personligt förskrivna hjälpmedel"/>
    <x v="2"/>
    <m/>
    <m/>
    <m/>
    <m/>
    <m/>
    <n v="3238"/>
    <n v="159056"/>
    <n v="2.0357609898400564E-2"/>
    <n v="1.7699771992152287E-2"/>
    <n v="2815"/>
    <n v="423"/>
    <n v="0.15026642984014216"/>
    <s v="Blekinge"/>
    <n v="0"/>
  </r>
  <r>
    <x v="1"/>
    <x v="8"/>
    <x v="8"/>
    <x v="0"/>
    <s v=""/>
    <s v="120609"/>
    <s v="Gåstolar, antal brukare som erhållit personligt förskrivna hjälpmedel"/>
    <x v="3"/>
    <m/>
    <m/>
    <m/>
    <m/>
    <m/>
    <n v="16"/>
    <n v="159056"/>
    <n v="1.0059350165979277E-4"/>
    <n v="1.4395880160841243E-4"/>
    <n v="23"/>
    <n v="-7"/>
    <n v="-0.30434782608695654"/>
    <s v="Blekinge"/>
    <n v="0"/>
  </r>
  <r>
    <x v="1"/>
    <x v="8"/>
    <x v="8"/>
    <x v="0"/>
    <s v=""/>
    <s v="120612"/>
    <s v="Gåbord, antal brukare som erhållit personligt förskrivna hjälpmedel"/>
    <x v="4"/>
    <m/>
    <m/>
    <m/>
    <m/>
    <m/>
    <n v="289"/>
    <n v="159056"/>
    <n v="1.8169701237300071E-3"/>
    <n v="2.1055331719514962E-3"/>
    <n v="335"/>
    <n v="-46"/>
    <n v="-0.13731343283582087"/>
    <s v="Blekinge"/>
    <n v="0"/>
  </r>
  <r>
    <x v="1"/>
    <x v="8"/>
    <x v="8"/>
    <x v="0"/>
    <s v=""/>
    <s v="122203"/>
    <s v="Manuella tvåhjulsdrivna rullstolar, antal brukare som erhållit personligt förskrivna hjälpmedel"/>
    <x v="5"/>
    <m/>
    <m/>
    <m/>
    <m/>
    <m/>
    <n v="1844"/>
    <n v="159056"/>
    <n v="1.1593401066291118E-2"/>
    <n v="9.4901365120153378E-3"/>
    <n v="1509"/>
    <n v="335"/>
    <n v="0.22200132538104711"/>
    <s v="Blekinge"/>
    <n v="0"/>
  </r>
  <r>
    <x v="1"/>
    <x v="8"/>
    <x v="8"/>
    <x v="0"/>
    <s v=""/>
    <s v="122218"/>
    <s v="Manuella vårdarmanövrerade rullstolar, antal brukare som erhållit personligt förskrivna hjälpmedel"/>
    <x v="6"/>
    <m/>
    <m/>
    <m/>
    <m/>
    <m/>
    <n v="667"/>
    <n v="159056"/>
    <n v="4.1934916004426111E-3"/>
    <n v="4.3548543873536101E-3"/>
    <n v="693"/>
    <n v="-26"/>
    <n v="-3.7518037518037506E-2"/>
    <s v="Blekinge"/>
    <n v="0"/>
  </r>
  <r>
    <x v="1"/>
    <x v="8"/>
    <x v="8"/>
    <x v="0"/>
    <s v=""/>
    <s v="122303"/>
    <s v="Eldrivna rullstolar med manuell direktstyrning, antal brukare som erhållit personligt förskrivna hjälpmedel"/>
    <x v="7"/>
    <m/>
    <m/>
    <m/>
    <m/>
    <m/>
    <n v="98"/>
    <n v="159056"/>
    <n v="6.1613519766623079E-4"/>
    <n v="3.2886202593288721E-4"/>
    <n v="52"/>
    <n v="46"/>
    <n v="0.88461538461538458"/>
    <s v="Blekinge"/>
    <n v="0"/>
  </r>
  <r>
    <x v="1"/>
    <x v="8"/>
    <x v="8"/>
    <x v="0"/>
    <s v=""/>
    <s v="122306"/>
    <s v="Eldrivna rullstolar med elektronisk styrning, antal brukare som erhållit personligt förskrivna hjälpmedel"/>
    <x v="8"/>
    <m/>
    <m/>
    <m/>
    <m/>
    <m/>
    <n v="80"/>
    <n v="159056"/>
    <n v="5.029675082989639E-4"/>
    <n v="2.8770854560624949E-4"/>
    <n v="46"/>
    <n v="34"/>
    <n v="0.73913043478260865"/>
    <s v="Blekinge"/>
    <n v="0"/>
  </r>
  <r>
    <x v="1"/>
    <x v="8"/>
    <x v="8"/>
    <x v="0"/>
    <s v=""/>
    <s v="123603"/>
    <s v="Mobila lyftar för överflyttning av en sittande person med hjälp av slingsäten, antal brukare som erhållit personligt förskrivna hjälpmedel"/>
    <x v="9"/>
    <m/>
    <m/>
    <m/>
    <m/>
    <m/>
    <n v="373"/>
    <n v="159056"/>
    <n v="2.3450860074439193E-3"/>
    <n v="1.0148003437167622E-3"/>
    <n v="161"/>
    <n v="212"/>
    <n v="1.3167701863354035"/>
    <s v="Blekinge"/>
    <n v="0"/>
  </r>
  <r>
    <x v="1"/>
    <x v="8"/>
    <x v="8"/>
    <x v="0"/>
    <s v=""/>
    <s v="123604"/>
    <s v="Mobila lyftar för överflyttning av en stående person, antal brukare som erhållit personligt förskrivna hjälpmedel"/>
    <x v="10"/>
    <m/>
    <m/>
    <m/>
    <m/>
    <m/>
    <n v="50"/>
    <n v="159056"/>
    <n v="3.1435469268685241E-4"/>
    <n v="2.7360339916758958E-4"/>
    <n v="44"/>
    <n v="6"/>
    <n v="0.13636363636363646"/>
    <s v="Blekinge"/>
    <n v="0"/>
  </r>
  <r>
    <x v="1"/>
    <x v="8"/>
    <x v="8"/>
    <x v="0"/>
    <s v=""/>
    <s v="123612"/>
    <s v="Stationära lyftar monterade på väggar, golv eller i tak, antal brukare som erhållit personligt förskrivna hjälpmedel"/>
    <x v="11"/>
    <m/>
    <m/>
    <m/>
    <m/>
    <m/>
    <n v="480"/>
    <n v="159056"/>
    <n v="3.0178050497937834E-3"/>
    <n v="1.7848792676996235E-4"/>
    <n v="28"/>
    <n v="452"/>
    <n v="16.142857142857142"/>
    <s v="Blekinge"/>
    <n v="0"/>
  </r>
  <r>
    <x v="1"/>
    <x v="8"/>
    <x v="8"/>
    <x v="0"/>
    <s v=""/>
    <s v="181210"/>
    <s v="Sängar och lösa sängbottnar, elektiskt reglerbara, antal brukare som erhållit personligt förskrivna hjälpmedel"/>
    <x v="12"/>
    <m/>
    <m/>
    <m/>
    <m/>
    <m/>
    <n v="491"/>
    <n v="159056"/>
    <n v="3.0869630821848907E-3"/>
    <n v="1.9414322400630431E-3"/>
    <n v="309"/>
    <n v="182"/>
    <n v="0.58899676375404542"/>
    <s v="Blekinge"/>
    <n v="0"/>
  </r>
  <r>
    <x v="1"/>
    <x v="8"/>
    <x v="8"/>
    <x v="0"/>
    <s v=""/>
    <s v="181224"/>
    <s v="Separata ställbara rygg- och benstöd för sängar, antal brukare som erhållit personligt förskrivna hjälpmedel"/>
    <x v="13"/>
    <m/>
    <m/>
    <m/>
    <m/>
    <m/>
    <n v="255"/>
    <n v="159056"/>
    <n v="1.6032089327029475E-3"/>
    <n v="1.2736161029968792E-3"/>
    <n v="203"/>
    <n v="52"/>
    <n v="0.2561576354679802"/>
    <s v="Blekinge"/>
    <n v="0"/>
  </r>
  <r>
    <x v="1"/>
    <x v="8"/>
    <x v="8"/>
    <x v="0"/>
    <s v=""/>
    <s v="220906"/>
    <s v="Röstförstärkare för personligt bruk, antal brukare som erhållit personligt förskrivna hjälpmedel"/>
    <x v="14"/>
    <m/>
    <m/>
    <m/>
    <m/>
    <m/>
    <n v="7"/>
    <n v="159056"/>
    <n v="4.4009656976159338E-5"/>
    <n v="5.0736749492488366E-5"/>
    <n v="8"/>
    <n v="-1"/>
    <n v="-0.125"/>
    <s v="Blekinge"/>
    <n v="0"/>
  </r>
  <r>
    <x v="1"/>
    <x v="8"/>
    <x v="8"/>
    <x v="0"/>
    <s v=""/>
    <s v="222109"/>
    <s v="Samtalsapparater, antal brukare som erhållit personligt förskrivna hjälpmedel"/>
    <x v="15"/>
    <m/>
    <m/>
    <m/>
    <m/>
    <m/>
    <n v="105"/>
    <n v="159056"/>
    <n v="6.6014485464239005E-4"/>
    <n v="1.8409247473052899E-4"/>
    <n v="29"/>
    <n v="76"/>
    <n v="2.6206896551724137"/>
    <s v="Blekinge"/>
    <n v="0"/>
  </r>
  <r>
    <x v="1"/>
    <x v="8"/>
    <x v="8"/>
    <x v="0"/>
    <s v=""/>
    <s v="222112"/>
    <s v="Programvara för närkommunikation, antal brukare som erhållit personligt förskrivna hjälpmedel"/>
    <x v="16"/>
    <m/>
    <m/>
    <m/>
    <m/>
    <m/>
    <n v="15"/>
    <n v="159056"/>
    <n v="9.4306407806055731E-5"/>
    <n v="8.066568957631028E-5"/>
    <n v="13"/>
    <n v="2"/>
    <n v="0.15384615384615374"/>
    <s v="Blekinge"/>
    <n v="0"/>
  </r>
  <r>
    <x v="1"/>
    <x v="8"/>
    <x v="8"/>
    <x v="0"/>
    <s v=""/>
    <s v="222712"/>
    <s v="Ur och klockor, antal brukare som erhållit personligt förskrivna hjälpmedel"/>
    <x v="17"/>
    <m/>
    <m/>
    <m/>
    <m/>
    <m/>
    <n v="243"/>
    <n v="159056"/>
    <n v="1.5277638064581029E-3"/>
    <n v="1.0839071616084404E-3"/>
    <n v="172"/>
    <n v="71"/>
    <n v="0.41279069767441867"/>
    <s v="Blekinge"/>
    <n v="0"/>
  </r>
  <r>
    <x v="1"/>
    <x v="8"/>
    <x v="8"/>
    <x v="0"/>
    <s v=""/>
    <s v="222715"/>
    <s v="Kalendrar och tidtabeller, antal brukare som erhållit personligt förskrivna hjälpmedel"/>
    <x v="18"/>
    <m/>
    <m/>
    <m/>
    <m/>
    <m/>
    <n v="308"/>
    <n v="159056"/>
    <n v="1.936424906951011E-3"/>
    <n v="1.4280277212541282E-3"/>
    <n v="227"/>
    <n v="81"/>
    <n v="0.35682819383259923"/>
    <s v="Blekinge"/>
    <n v="0"/>
  </r>
  <r>
    <x v="1"/>
    <x v="8"/>
    <x v="8"/>
    <x v="1"/>
    <s v=""/>
    <s v="22061"/>
    <s v="I- och Bakom- örat hörapparater"/>
    <x v="19"/>
    <m/>
    <m/>
    <m/>
    <m/>
    <m/>
    <n v="3466"/>
    <n v="159056"/>
    <n v="2.1791067297052609E-2"/>
    <n v="9.1938915741569226E-3"/>
    <n v="1462"/>
    <n v="2004"/>
    <n v="1.3707250341997264"/>
    <s v="Blekinge"/>
    <n v="1"/>
  </r>
  <r>
    <x v="1"/>
    <x v="8"/>
    <x v="8"/>
    <x v="2"/>
    <s v=""/>
    <s v="062409"/>
    <s v="Transtibiella proteser, antal brukare som erhållit personligt förskrivna hjälpmedel"/>
    <x v="23"/>
    <m/>
    <m/>
    <m/>
    <m/>
    <m/>
    <n v="22"/>
    <n v="159056"/>
    <n v="1.3831606478221506E-4"/>
    <n v="1.2542301865672633E-4"/>
    <n v="20"/>
    <n v="2"/>
    <n v="0.10000000000000009"/>
    <s v="Blekinge"/>
    <n v="0"/>
  </r>
  <r>
    <x v="1"/>
    <x v="8"/>
    <x v="8"/>
    <x v="3"/>
    <s v=""/>
    <s v="220318"/>
    <s v="Förstorande videosystem, antal brukare som erhållit personligt förskrivna hjälpmedel"/>
    <x v="24"/>
    <m/>
    <m/>
    <m/>
    <m/>
    <m/>
    <n v="80"/>
    <n v="159056"/>
    <n v="5.029675082989639E-4"/>
    <n v="2.9340544744330734E-4"/>
    <n v="47"/>
    <n v="33"/>
    <n v="0.7021276595744681"/>
    <s v="Blekinge"/>
    <n v="0"/>
  </r>
  <r>
    <x v="1"/>
    <x v="8"/>
    <x v="8"/>
    <x v="3"/>
    <s v=""/>
    <s v="221803"/>
    <s v="Utrustning för att spela in och återge ljud, antal brukare som erhållit personligt förskrivna hjälpmedel"/>
    <x v="25"/>
    <m/>
    <m/>
    <m/>
    <m/>
    <m/>
    <n v="64"/>
    <n v="159056"/>
    <n v="4.0237400663917109E-4"/>
    <n v="2.3237072524386567E-4"/>
    <n v="37"/>
    <n v="27"/>
    <n v="0.72972972972972983"/>
    <s v="Blekinge"/>
    <n v="0"/>
  </r>
  <r>
    <x v="1"/>
    <x v="8"/>
    <x v="8"/>
    <x v="3"/>
    <s v=""/>
    <s v="223021"/>
    <s v="Läsmaskiner, antal brukare som erhållit personligt förskrivna hjälpmedel"/>
    <x v="26"/>
    <m/>
    <m/>
    <m/>
    <m/>
    <m/>
    <n v="6"/>
    <n v="159056"/>
    <n v="3.7722563122422291E-5"/>
    <n v="1.6024742201959825E-5"/>
    <n v="3"/>
    <n v="3"/>
    <n v="1"/>
    <s v="Blekinge"/>
    <n v="0"/>
  </r>
  <r>
    <x v="1"/>
    <x v="9"/>
    <x v="9"/>
    <x v="0"/>
    <s v=""/>
    <s v="042718"/>
    <s v="Hjälpmedel för stimulering av sinnen och känslighet (tyngdtäcken), antal brukare som erhållit personligt förskrivna hjälpmedel"/>
    <x v="0"/>
    <m/>
    <m/>
    <m/>
    <m/>
    <m/>
    <n v="2314"/>
    <n v="1389336"/>
    <n v="1.6655438281308482E-3"/>
    <n v="2.2086762611347116E-3"/>
    <n v="3069"/>
    <n v="-755"/>
    <n v="-0.24600847181492347"/>
    <s v="Skåne"/>
    <n v="0"/>
  </r>
  <r>
    <x v="1"/>
    <x v="9"/>
    <x v="9"/>
    <x v="0"/>
    <s v=""/>
    <s v="120603"/>
    <s v="Gåstativ, antal brukare som erhållit personligt förskrivna hjälpmedel"/>
    <x v="1"/>
    <m/>
    <m/>
    <m/>
    <m/>
    <m/>
    <n v="655"/>
    <n v="1389336"/>
    <n v="4.7144823138535241E-4"/>
    <n v="6.8376722070839942E-4"/>
    <n v="950"/>
    <n v="-295"/>
    <n v="-0.31052631578947365"/>
    <s v="Skåne"/>
    <n v="0"/>
  </r>
  <r>
    <x v="1"/>
    <x v="9"/>
    <x v="9"/>
    <x v="0"/>
    <s v=""/>
    <s v="120606"/>
    <s v="Rollatorer, antal brukare som erhållit personligt förskrivna hjälpmedel"/>
    <x v="2"/>
    <m/>
    <m/>
    <m/>
    <m/>
    <m/>
    <n v="11946"/>
    <n v="1389336"/>
    <n v="8.5983520185181992E-3"/>
    <n v="1.7699771992152287E-2"/>
    <n v="24591"/>
    <n v="-12645"/>
    <n v="-0.5142125167744297"/>
    <s v="Skåne"/>
    <n v="1"/>
  </r>
  <r>
    <x v="1"/>
    <x v="9"/>
    <x v="9"/>
    <x v="0"/>
    <s v=""/>
    <s v="120609"/>
    <s v="Gåstolar, antal brukare som erhållit personligt förskrivna hjälpmedel"/>
    <x v="3"/>
    <m/>
    <m/>
    <m/>
    <m/>
    <m/>
    <n v="127"/>
    <n v="1389336"/>
    <n v="9.1410573108304975E-5"/>
    <n v="1.4395880160841243E-4"/>
    <n v="200"/>
    <n v="-73"/>
    <n v="-0.36499999999999999"/>
    <s v="Skåne"/>
    <n v="0"/>
  </r>
  <r>
    <x v="1"/>
    <x v="9"/>
    <x v="9"/>
    <x v="0"/>
    <s v=""/>
    <s v="120612"/>
    <s v="Gåbord, antal brukare som erhållit personligt förskrivna hjälpmedel"/>
    <x v="4"/>
    <m/>
    <m/>
    <m/>
    <m/>
    <m/>
    <n v="910"/>
    <n v="1389336"/>
    <n v="6.5498914589415377E-4"/>
    <n v="2.1055331719514962E-3"/>
    <n v="2925"/>
    <n v="-2015"/>
    <n v="-0.68888888888888888"/>
    <s v="Skåne"/>
    <n v="1"/>
  </r>
  <r>
    <x v="1"/>
    <x v="9"/>
    <x v="9"/>
    <x v="0"/>
    <s v=""/>
    <s v="122203"/>
    <s v="Manuella tvåhjulsdrivna rullstolar, antal brukare som erhållit personligt förskrivna hjälpmedel"/>
    <x v="5"/>
    <m/>
    <m/>
    <m/>
    <m/>
    <m/>
    <n v="5945"/>
    <n v="1389336"/>
    <n v="4.2790224970777405E-3"/>
    <n v="9.4901365120153378E-3"/>
    <n v="13185"/>
    <n v="-7240"/>
    <n v="-0.54910883579825565"/>
    <s v="Skåne"/>
    <n v="1"/>
  </r>
  <r>
    <x v="1"/>
    <x v="9"/>
    <x v="9"/>
    <x v="0"/>
    <s v=""/>
    <s v="122218"/>
    <s v="Manuella vårdarmanövrerade rullstolar, antal brukare som erhållit personligt förskrivna hjälpmedel"/>
    <x v="6"/>
    <m/>
    <m/>
    <m/>
    <m/>
    <m/>
    <n v="1668"/>
    <n v="1389336"/>
    <n v="1.2005735113752181E-3"/>
    <n v="4.3548543873536101E-3"/>
    <n v="6050"/>
    <n v="-4382"/>
    <n v="-0.72429752066115705"/>
    <s v="Skåne"/>
    <n v="1"/>
  </r>
  <r>
    <x v="1"/>
    <x v="9"/>
    <x v="9"/>
    <x v="0"/>
    <s v=""/>
    <s v="122303"/>
    <s v="Eldrivna rullstolar med manuell direktstyrning, antal brukare som erhållit personligt förskrivna hjälpmedel"/>
    <x v="7"/>
    <m/>
    <m/>
    <m/>
    <m/>
    <m/>
    <n v="551"/>
    <n v="1389336"/>
    <n v="3.9659232899744916E-4"/>
    <n v="3.2886202593288721E-4"/>
    <n v="457"/>
    <n v="94"/>
    <n v="0.20568927789934355"/>
    <s v="Skåne"/>
    <n v="0"/>
  </r>
  <r>
    <x v="1"/>
    <x v="9"/>
    <x v="9"/>
    <x v="0"/>
    <s v=""/>
    <s v="122306"/>
    <s v="Eldrivna rullstolar med elektronisk styrning, antal brukare som erhållit personligt förskrivna hjälpmedel"/>
    <x v="8"/>
    <m/>
    <m/>
    <m/>
    <m/>
    <m/>
    <n v="4"/>
    <n v="1389336"/>
    <n v="2.8790731687655109E-6"/>
    <n v="2.8770854560624949E-4"/>
    <n v="400"/>
    <n v="-396"/>
    <n v="-0.99"/>
    <s v="Skåne"/>
    <n v="0"/>
  </r>
  <r>
    <x v="1"/>
    <x v="9"/>
    <x v="9"/>
    <x v="0"/>
    <s v=""/>
    <s v="123603"/>
    <s v="Mobila lyftar för överflyttning av en sittande person med hjälp av slingsäten, antal brukare som erhållit personligt förskrivna hjälpmedel"/>
    <x v="9"/>
    <m/>
    <m/>
    <m/>
    <m/>
    <m/>
    <n v="997"/>
    <n v="1389336"/>
    <n v="7.1760898731480359E-4"/>
    <n v="1.0148003437167622E-3"/>
    <n v="1410"/>
    <n v="-413"/>
    <n v="-0.29290780141843975"/>
    <s v="Skåne"/>
    <n v="0"/>
  </r>
  <r>
    <x v="1"/>
    <x v="9"/>
    <x v="9"/>
    <x v="0"/>
    <s v=""/>
    <s v="123604"/>
    <s v="Mobila lyftar för överflyttning av en stående person, antal brukare som erhållit personligt förskrivna hjälpmedel"/>
    <x v="10"/>
    <m/>
    <m/>
    <m/>
    <m/>
    <m/>
    <n v="88"/>
    <n v="1389336"/>
    <n v="6.3339609712841248E-5"/>
    <n v="2.7360339916758958E-4"/>
    <n v="380"/>
    <n v="-292"/>
    <n v="-0.76842105263157889"/>
    <s v="Skåne"/>
    <n v="0"/>
  </r>
  <r>
    <x v="1"/>
    <x v="9"/>
    <x v="9"/>
    <x v="0"/>
    <s v=""/>
    <s v="123612"/>
    <s v="Stationära lyftar monterade på väggar, golv eller i tak, antal brukare som erhållit personligt förskrivna hjälpmedel"/>
    <x v="11"/>
    <m/>
    <m/>
    <m/>
    <m/>
    <m/>
    <n v="181"/>
    <n v="1389336"/>
    <n v="1.3027806088663937E-4"/>
    <n v="1.7848792676996235E-4"/>
    <n v="248"/>
    <n v="-67"/>
    <n v="-0.27016129032258063"/>
    <s v="Skåne"/>
    <n v="0"/>
  </r>
  <r>
    <x v="1"/>
    <x v="9"/>
    <x v="9"/>
    <x v="0"/>
    <s v=""/>
    <s v="181210"/>
    <s v="Sängar och lösa sängbottnar, elektiskt reglerbara, antal brukare som erhållit personligt förskrivna hjälpmedel"/>
    <x v="12"/>
    <m/>
    <m/>
    <m/>
    <m/>
    <m/>
    <n v="1580"/>
    <n v="1389336"/>
    <n v="1.1372339016623768E-3"/>
    <n v="1.9414322400630431E-3"/>
    <n v="2697"/>
    <n v="-1117"/>
    <n v="-0.41416388579903596"/>
    <s v="Skåne"/>
    <n v="0"/>
  </r>
  <r>
    <x v="1"/>
    <x v="9"/>
    <x v="9"/>
    <x v="0"/>
    <s v=""/>
    <s v="181224"/>
    <s v="Separata ställbara rygg- och benstöd för sängar, antal brukare som erhållit personligt förskrivna hjälpmedel"/>
    <x v="13"/>
    <m/>
    <m/>
    <m/>
    <m/>
    <m/>
    <n v="779"/>
    <n v="1389336"/>
    <n v="5.6069949961708328E-4"/>
    <n v="1.2736161029968792E-3"/>
    <n v="1769"/>
    <n v="-990"/>
    <n v="-0.55963821368004529"/>
    <s v="Skåne"/>
    <n v="1"/>
  </r>
  <r>
    <x v="1"/>
    <x v="9"/>
    <x v="9"/>
    <x v="0"/>
    <s v=""/>
    <s v="220906"/>
    <s v="Röstförstärkare för personligt bruk, antal brukare som erhållit personligt förskrivna hjälpmedel"/>
    <x v="14"/>
    <m/>
    <m/>
    <m/>
    <m/>
    <m/>
    <n v="33"/>
    <n v="1389336"/>
    <n v="2.3752353642315466E-5"/>
    <n v="5.0736749492488366E-5"/>
    <n v="70"/>
    <n v="-37"/>
    <n v="-0.52857142857142858"/>
    <s v="Skåne"/>
    <n v="0"/>
  </r>
  <r>
    <x v="1"/>
    <x v="9"/>
    <x v="9"/>
    <x v="0"/>
    <s v=""/>
    <s v="222109"/>
    <s v="Samtalsapparater, antal brukare som erhållit personligt förskrivna hjälpmedel"/>
    <x v="15"/>
    <m/>
    <m/>
    <m/>
    <m/>
    <m/>
    <n v="229"/>
    <n v="1389336"/>
    <n v="1.6482693891182551E-4"/>
    <n v="1.8409247473052899E-4"/>
    <n v="256"/>
    <n v="-27"/>
    <n v="-0.10546875"/>
    <s v="Skåne"/>
    <n v="0"/>
  </r>
  <r>
    <x v="1"/>
    <x v="9"/>
    <x v="9"/>
    <x v="0"/>
    <s v=""/>
    <s v="222112"/>
    <s v="Programvara för närkommunikation, antal brukare som erhållit personligt förskrivna hjälpmedel"/>
    <x v="16"/>
    <m/>
    <m/>
    <m/>
    <m/>
    <m/>
    <n v="49"/>
    <n v="1389336"/>
    <n v="3.5268646317377508E-5"/>
    <n v="8.066568957631028E-5"/>
    <n v="112"/>
    <n v="-63"/>
    <n v="-0.5625"/>
    <s v="Skåne"/>
    <n v="0"/>
  </r>
  <r>
    <x v="1"/>
    <x v="9"/>
    <x v="9"/>
    <x v="0"/>
    <s v=""/>
    <s v="222712"/>
    <s v="Ur och klockor, antal brukare som erhållit personligt förskrivna hjälpmedel"/>
    <x v="17"/>
    <m/>
    <m/>
    <m/>
    <m/>
    <m/>
    <n v="2024"/>
    <n v="1389336"/>
    <n v="1.4568110233953485E-3"/>
    <n v="1.0839071616084404E-3"/>
    <n v="1506"/>
    <n v="518"/>
    <n v="0.34395750332005304"/>
    <s v="Skåne"/>
    <n v="0"/>
  </r>
  <r>
    <x v="1"/>
    <x v="9"/>
    <x v="9"/>
    <x v="0"/>
    <s v=""/>
    <s v="222715"/>
    <s v="Kalendrar och tidtabeller, antal brukare som erhållit personligt förskrivna hjälpmedel"/>
    <x v="18"/>
    <m/>
    <m/>
    <m/>
    <m/>
    <m/>
    <n v="676"/>
    <n v="1389336"/>
    <n v="4.8656336552137139E-4"/>
    <n v="1.4280277212541282E-3"/>
    <n v="1984"/>
    <n v="-1308"/>
    <n v="-0.65927419354838712"/>
    <s v="Skåne"/>
    <n v="1"/>
  </r>
  <r>
    <x v="1"/>
    <x v="9"/>
    <x v="9"/>
    <x v="1"/>
    <s v=""/>
    <s v="22061"/>
    <s v="I- och Bakom- örat hörapparater"/>
    <x v="19"/>
    <m/>
    <m/>
    <m/>
    <m/>
    <m/>
    <n v="11125"/>
    <n v="1389336"/>
    <n v="8.0074222506290767E-3"/>
    <n v="9.1938915741569226E-3"/>
    <n v="12773"/>
    <n v="-1648"/>
    <n v="-0.12902215611054568"/>
    <s v="Skåne"/>
    <n v="0"/>
  </r>
  <r>
    <x v="1"/>
    <x v="9"/>
    <x v="9"/>
    <x v="2"/>
    <s v=""/>
    <s v="062409"/>
    <s v="Transtibiella proteser, antal brukare som erhållit personligt förskrivna hjälpmedel"/>
    <x v="23"/>
    <m/>
    <m/>
    <m/>
    <m/>
    <m/>
    <n v="107"/>
    <n v="1389336"/>
    <n v="7.7015207264477425E-5"/>
    <n v="1.2542301865672633E-4"/>
    <n v="174"/>
    <n v="-67"/>
    <n v="-0.38505747126436785"/>
    <s v="Skåne"/>
    <n v="0"/>
  </r>
  <r>
    <x v="1"/>
    <x v="9"/>
    <x v="9"/>
    <x v="3"/>
    <s v=""/>
    <s v="220318"/>
    <s v="Förstorande videosystem, antal brukare som erhållit personligt förskrivna hjälpmedel"/>
    <x v="24"/>
    <m/>
    <m/>
    <m/>
    <m/>
    <m/>
    <n v="450"/>
    <n v="1389336"/>
    <n v="3.2389573148611998E-4"/>
    <n v="2.9340544744330734E-4"/>
    <n v="408"/>
    <n v="42"/>
    <n v="0.10294117647058831"/>
    <s v="Skåne"/>
    <n v="0"/>
  </r>
  <r>
    <x v="1"/>
    <x v="9"/>
    <x v="9"/>
    <x v="3"/>
    <s v=""/>
    <s v="221803"/>
    <s v="Utrustning för att spela in och återge ljud, antal brukare som erhållit personligt förskrivna hjälpmedel"/>
    <x v="25"/>
    <m/>
    <m/>
    <m/>
    <m/>
    <m/>
    <n v="381"/>
    <n v="1389336"/>
    <n v="2.742317193249149E-4"/>
    <n v="2.3237072524386567E-4"/>
    <n v="323"/>
    <n v="58"/>
    <n v="0.17956656346749233"/>
    <s v="Skåne"/>
    <n v="0"/>
  </r>
  <r>
    <x v="1"/>
    <x v="9"/>
    <x v="9"/>
    <x v="3"/>
    <s v=""/>
    <s v="223021"/>
    <s v="Läsmaskiner, antal brukare som erhållit personligt förskrivna hjälpmedel"/>
    <x v="26"/>
    <m/>
    <m/>
    <m/>
    <m/>
    <m/>
    <n v="19"/>
    <n v="1389336"/>
    <n v="1.3675597551636177E-5"/>
    <n v="1.6024742201959825E-5"/>
    <n v="22"/>
    <n v="-3"/>
    <n v="-0.13636363636363635"/>
    <s v="Skåne"/>
    <n v="0"/>
  </r>
  <r>
    <x v="1"/>
    <x v="10"/>
    <x v="10"/>
    <x v="0"/>
    <s v=""/>
    <s v="042718"/>
    <s v="Hjälpmedel för stimulering av sinnen och känslighet (tyngdtäcken), antal brukare som erhållit personligt förskrivna hjälpmedel"/>
    <x v="0"/>
    <m/>
    <m/>
    <m/>
    <m/>
    <m/>
    <n v="1523"/>
    <n v="336748"/>
    <n v="4.5226697708672364E-3"/>
    <n v="2.2086762611347116E-3"/>
    <n v="744"/>
    <n v="779"/>
    <n v="1.047043010752688"/>
    <s v="Halland"/>
    <n v="1"/>
  </r>
  <r>
    <x v="1"/>
    <x v="10"/>
    <x v="10"/>
    <x v="0"/>
    <s v=""/>
    <s v="120603"/>
    <s v="Gåstativ, antal brukare som erhållit personligt förskrivna hjälpmedel"/>
    <x v="1"/>
    <m/>
    <m/>
    <m/>
    <m/>
    <m/>
    <n v="519"/>
    <n v="336748"/>
    <n v="1.5412118260539039E-3"/>
    <n v="6.8376722070839942E-4"/>
    <n v="230"/>
    <n v="289"/>
    <n v="1.2565217391304349"/>
    <s v="Halland"/>
    <n v="0"/>
  </r>
  <r>
    <x v="1"/>
    <x v="10"/>
    <x v="10"/>
    <x v="0"/>
    <s v=""/>
    <s v="120606"/>
    <s v="Rollatorer, antal brukare som erhållit personligt förskrivna hjälpmedel"/>
    <x v="2"/>
    <m/>
    <m/>
    <m/>
    <m/>
    <m/>
    <n v="6651"/>
    <n v="336748"/>
    <n v="1.9750674094575173E-2"/>
    <n v="1.7699771992152287E-2"/>
    <n v="5960"/>
    <n v="691"/>
    <n v="0.11593959731543624"/>
    <s v="Halland"/>
    <n v="0"/>
  </r>
  <r>
    <x v="1"/>
    <x v="10"/>
    <x v="10"/>
    <x v="0"/>
    <s v=""/>
    <s v="120609"/>
    <s v="Gåstolar, antal brukare som erhållit personligt förskrivna hjälpmedel"/>
    <x v="3"/>
    <m/>
    <m/>
    <m/>
    <m/>
    <m/>
    <n v="32"/>
    <n v="336748"/>
    <n v="9.5026548041859189E-5"/>
    <n v="1.4395880160841243E-4"/>
    <n v="48"/>
    <n v="-16"/>
    <n v="-0.33333333333333337"/>
    <s v="Halland"/>
    <n v="0"/>
  </r>
  <r>
    <x v="1"/>
    <x v="10"/>
    <x v="10"/>
    <x v="0"/>
    <s v=""/>
    <s v="120612"/>
    <s v="Gåbord, antal brukare som erhållit personligt förskrivna hjälpmedel"/>
    <x v="4"/>
    <m/>
    <m/>
    <m/>
    <m/>
    <m/>
    <n v="815"/>
    <n v="336748"/>
    <n v="2.4202073954411015E-3"/>
    <n v="2.1055331719514962E-3"/>
    <n v="709"/>
    <n v="106"/>
    <n v="0.14950634696755993"/>
    <s v="Halland"/>
    <n v="0"/>
  </r>
  <r>
    <x v="1"/>
    <x v="10"/>
    <x v="10"/>
    <x v="0"/>
    <s v=""/>
    <s v="122203"/>
    <s v="Manuella tvåhjulsdrivna rullstolar, antal brukare som erhållit personligt förskrivna hjälpmedel"/>
    <x v="5"/>
    <m/>
    <m/>
    <m/>
    <m/>
    <m/>
    <n v="4031"/>
    <n v="336748"/>
    <n v="1.1970375473647951E-2"/>
    <n v="9.4901365120153378E-3"/>
    <n v="3196"/>
    <n v="835"/>
    <n v="0.26126408010012514"/>
    <s v="Halland"/>
    <n v="0"/>
  </r>
  <r>
    <x v="1"/>
    <x v="10"/>
    <x v="10"/>
    <x v="0"/>
    <s v=""/>
    <s v="122218"/>
    <s v="Manuella vårdarmanövrerade rullstolar, antal brukare som erhållit personligt förskrivna hjälpmedel"/>
    <x v="6"/>
    <m/>
    <m/>
    <m/>
    <m/>
    <m/>
    <n v="856"/>
    <n v="336748"/>
    <n v="2.5419601601197332E-3"/>
    <n v="4.3548543873536101E-3"/>
    <n v="1466"/>
    <n v="-610"/>
    <n v="-0.41609822646657568"/>
    <s v="Halland"/>
    <n v="0"/>
  </r>
  <r>
    <x v="1"/>
    <x v="10"/>
    <x v="10"/>
    <x v="0"/>
    <s v=""/>
    <s v="122303"/>
    <s v="Eldrivna rullstolar med manuell direktstyrning, antal brukare som erhållit personligt förskrivna hjälpmedel"/>
    <x v="7"/>
    <m/>
    <m/>
    <m/>
    <m/>
    <m/>
    <n v="212"/>
    <n v="336748"/>
    <n v="6.2955088077731717E-4"/>
    <n v="3.2886202593288721E-4"/>
    <n v="111"/>
    <n v="101"/>
    <n v="0.90990990990990994"/>
    <s v="Halland"/>
    <n v="0"/>
  </r>
  <r>
    <x v="1"/>
    <x v="10"/>
    <x v="10"/>
    <x v="0"/>
    <s v=""/>
    <s v="122306"/>
    <s v="Eldrivna rullstolar med elektronisk styrning, antal brukare som erhållit personligt förskrivna hjälpmedel"/>
    <x v="8"/>
    <m/>
    <m/>
    <m/>
    <m/>
    <m/>
    <n v="148"/>
    <n v="336748"/>
    <n v="4.3949778469359879E-4"/>
    <n v="2.8770854560624949E-4"/>
    <n v="97"/>
    <n v="51"/>
    <n v="0.52577319587628857"/>
    <s v="Halland"/>
    <n v="0"/>
  </r>
  <r>
    <x v="1"/>
    <x v="10"/>
    <x v="10"/>
    <x v="0"/>
    <s v=""/>
    <s v="123603"/>
    <s v="Mobila lyftar för överflyttning av en sittande person med hjälp av slingsäten, antal brukare som erhållit personligt förskrivna hjälpmedel"/>
    <x v="9"/>
    <m/>
    <m/>
    <m/>
    <m/>
    <m/>
    <n v="385"/>
    <n v="336748"/>
    <n v="1.1432881561286184E-3"/>
    <n v="1.0148003437167622E-3"/>
    <n v="342"/>
    <n v="43"/>
    <n v="0.1257309941520468"/>
    <s v="Halland"/>
    <n v="0"/>
  </r>
  <r>
    <x v="1"/>
    <x v="10"/>
    <x v="10"/>
    <x v="0"/>
    <s v=""/>
    <s v="123604"/>
    <s v="Mobila lyftar för överflyttning av en stående person, antal brukare som erhållit personligt förskrivna hjälpmedel"/>
    <x v="10"/>
    <m/>
    <m/>
    <m/>
    <m/>
    <m/>
    <n v="147"/>
    <n v="336748"/>
    <n v="4.3652820506729067E-4"/>
    <n v="2.7360339916758958E-4"/>
    <n v="92"/>
    <n v="55"/>
    <n v="0.59782608695652173"/>
    <s v="Halland"/>
    <n v="0"/>
  </r>
  <r>
    <x v="1"/>
    <x v="10"/>
    <x v="10"/>
    <x v="0"/>
    <s v=""/>
    <s v="123612"/>
    <s v="Stationära lyftar monterade på väggar, golv eller i tak, antal brukare som erhållit personligt förskrivna hjälpmedel"/>
    <x v="11"/>
    <m/>
    <m/>
    <m/>
    <m/>
    <m/>
    <n v="57"/>
    <n v="336748"/>
    <n v="1.6926603869956168E-4"/>
    <n v="1.7848792676996235E-4"/>
    <n v="60"/>
    <n v="-3"/>
    <n v="-5.0000000000000044E-2"/>
    <s v="Halland"/>
    <n v="0"/>
  </r>
  <r>
    <x v="1"/>
    <x v="10"/>
    <x v="10"/>
    <x v="0"/>
    <s v=""/>
    <s v="181210"/>
    <s v="Sängar och lösa sängbottnar, elektiskt reglerbara, antal brukare som erhållit personligt förskrivna hjälpmedel"/>
    <x v="12"/>
    <m/>
    <m/>
    <m/>
    <m/>
    <m/>
    <n v="695"/>
    <n v="336748"/>
    <n v="2.0638578402841293E-3"/>
    <n v="1.9414322400630431E-3"/>
    <n v="654"/>
    <n v="41"/>
    <n v="6.2691131498471053E-2"/>
    <s v="Halland"/>
    <n v="0"/>
  </r>
  <r>
    <x v="1"/>
    <x v="10"/>
    <x v="10"/>
    <x v="0"/>
    <s v=""/>
    <s v="181224"/>
    <s v="Separata ställbara rygg- och benstöd för sängar, antal brukare som erhållit personligt förskrivna hjälpmedel"/>
    <x v="13"/>
    <m/>
    <m/>
    <m/>
    <m/>
    <m/>
    <n v="369"/>
    <n v="336748"/>
    <n v="1.0957748821076889E-3"/>
    <n v="1.2736161029968792E-3"/>
    <n v="429"/>
    <n v="-60"/>
    <n v="-0.1398601398601399"/>
    <s v="Halland"/>
    <n v="0"/>
  </r>
  <r>
    <x v="1"/>
    <x v="10"/>
    <x v="10"/>
    <x v="0"/>
    <s v=""/>
    <s v="220906"/>
    <s v="Röstförstärkare för personligt bruk, antal brukare som erhållit personligt förskrivna hjälpmedel"/>
    <x v="14"/>
    <m/>
    <m/>
    <m/>
    <m/>
    <m/>
    <n v="32"/>
    <n v="336748"/>
    <n v="9.5026548041859189E-5"/>
    <n v="5.0736749492488366E-5"/>
    <n v="17"/>
    <n v="15"/>
    <n v="0.88235294117647056"/>
    <s v="Halland"/>
    <n v="0"/>
  </r>
  <r>
    <x v="1"/>
    <x v="10"/>
    <x v="10"/>
    <x v="0"/>
    <s v=""/>
    <s v="222109"/>
    <s v="Samtalsapparater, antal brukare som erhållit personligt förskrivna hjälpmedel"/>
    <x v="15"/>
    <m/>
    <m/>
    <m/>
    <m/>
    <m/>
    <n v="81"/>
    <n v="336748"/>
    <n v="2.405359497309561E-4"/>
    <n v="1.8409247473052899E-4"/>
    <n v="62"/>
    <n v="19"/>
    <n v="0.30645161290322576"/>
    <s v="Halland"/>
    <n v="0"/>
  </r>
  <r>
    <x v="1"/>
    <x v="10"/>
    <x v="10"/>
    <x v="0"/>
    <s v=""/>
    <s v="222112"/>
    <s v="Programvara för närkommunikation, antal brukare som erhållit personligt förskrivna hjälpmedel"/>
    <x v="16"/>
    <m/>
    <m/>
    <m/>
    <m/>
    <m/>
    <n v="24"/>
    <n v="336748"/>
    <n v="7.1269911031394392E-5"/>
    <n v="8.066568957631028E-5"/>
    <n v="27"/>
    <n v="-3"/>
    <n v="-0.11111111111111116"/>
    <s v="Halland"/>
    <n v="0"/>
  </r>
  <r>
    <x v="1"/>
    <x v="10"/>
    <x v="10"/>
    <x v="0"/>
    <s v=""/>
    <s v="222712"/>
    <s v="Ur och klockor, antal brukare som erhållit personligt förskrivna hjälpmedel"/>
    <x v="17"/>
    <m/>
    <m/>
    <m/>
    <m/>
    <m/>
    <n v="324"/>
    <n v="336748"/>
    <n v="9.6214379892382439E-4"/>
    <n v="1.0839071616084404E-3"/>
    <n v="365"/>
    <n v="-41"/>
    <n v="-0.11232876712328765"/>
    <s v="Halland"/>
    <n v="0"/>
  </r>
  <r>
    <x v="1"/>
    <x v="10"/>
    <x v="10"/>
    <x v="0"/>
    <s v=""/>
    <s v="222715"/>
    <s v="Kalendrar och tidtabeller, antal brukare som erhållit personligt förskrivna hjälpmedel"/>
    <x v="18"/>
    <m/>
    <m/>
    <m/>
    <m/>
    <m/>
    <n v="727"/>
    <n v="336748"/>
    <n v="2.1588843883259888E-3"/>
    <n v="1.4280277212541282E-3"/>
    <n v="481"/>
    <n v="246"/>
    <n v="0.51143451143451135"/>
    <s v="Halland"/>
    <n v="0"/>
  </r>
  <r>
    <x v="1"/>
    <x v="10"/>
    <x v="10"/>
    <x v="1"/>
    <s v=""/>
    <s v="22061"/>
    <s v="I- och Bakom- örat hörapparater"/>
    <x v="19"/>
    <m/>
    <m/>
    <m/>
    <m/>
    <m/>
    <m/>
    <n v="336748"/>
    <m/>
    <n v="9.1938915741569226E-3"/>
    <n v="3096"/>
    <n v="-3096"/>
    <m/>
    <s v="Halland"/>
    <n v="0"/>
  </r>
  <r>
    <x v="1"/>
    <x v="10"/>
    <x v="10"/>
    <x v="2"/>
    <s v=""/>
    <s v="062409"/>
    <s v="Transtibiella proteser, antal brukare som erhållit personligt förskrivna hjälpmedel"/>
    <x v="23"/>
    <m/>
    <m/>
    <m/>
    <m/>
    <m/>
    <n v="84"/>
    <n v="336748"/>
    <n v="2.4944468860988036E-4"/>
    <n v="1.2542301865672633E-4"/>
    <n v="42"/>
    <n v="42"/>
    <n v="1"/>
    <s v="Halland"/>
    <n v="0"/>
  </r>
  <r>
    <x v="1"/>
    <x v="10"/>
    <x v="10"/>
    <x v="3"/>
    <s v=""/>
    <s v="220318"/>
    <s v="Förstorande videosystem, antal brukare som erhållit personligt förskrivna hjälpmedel"/>
    <x v="24"/>
    <m/>
    <m/>
    <m/>
    <m/>
    <m/>
    <n v="114"/>
    <n v="336748"/>
    <n v="3.3853207739912336E-4"/>
    <n v="2.9340544744330734E-4"/>
    <n v="99"/>
    <n v="15"/>
    <n v="0.1515151515151516"/>
    <s v="Halland"/>
    <n v="0"/>
  </r>
  <r>
    <x v="1"/>
    <x v="10"/>
    <x v="10"/>
    <x v="3"/>
    <s v=""/>
    <s v="221803"/>
    <s v="Utrustning för att spela in och återge ljud, antal brukare som erhållit personligt förskrivna hjälpmedel"/>
    <x v="25"/>
    <m/>
    <m/>
    <m/>
    <m/>
    <m/>
    <n v="103"/>
    <n v="336748"/>
    <n v="3.0586670150973427E-4"/>
    <n v="2.3237072524386567E-4"/>
    <n v="78"/>
    <n v="25"/>
    <n v="0.32051282051282048"/>
    <s v="Halland"/>
    <n v="0"/>
  </r>
  <r>
    <x v="1"/>
    <x v="10"/>
    <x v="10"/>
    <x v="3"/>
    <s v=""/>
    <s v="223021"/>
    <s v="Läsmaskiner, antal brukare som erhållit personligt förskrivna hjälpmedel"/>
    <x v="26"/>
    <m/>
    <m/>
    <m/>
    <m/>
    <m/>
    <n v="2"/>
    <n v="336748"/>
    <n v="5.9391592526161993E-6"/>
    <n v="1.6024742201959825E-5"/>
    <n v="5"/>
    <n v="-3"/>
    <n v="-0.6"/>
    <s v="Halland"/>
    <n v="0"/>
  </r>
  <r>
    <x v="1"/>
    <x v="11"/>
    <x v="11"/>
    <x v="0"/>
    <s v=""/>
    <s v="042718"/>
    <s v="Hjälpmedel för stimulering av sinnen och känslighet (tyngdtäcken), antal brukare som erhållit personligt förskrivna hjälpmedel"/>
    <x v="0"/>
    <m/>
    <m/>
    <m/>
    <m/>
    <m/>
    <n v="2483"/>
    <n v="1734443"/>
    <n v="1.4315835112482798E-3"/>
    <n v="2.2086762611347116E-3"/>
    <n v="3831"/>
    <n v="-1348"/>
    <n v="-0.35186635343252415"/>
    <s v="Västra Götaland"/>
    <n v="0"/>
  </r>
  <r>
    <x v="1"/>
    <x v="11"/>
    <x v="11"/>
    <x v="0"/>
    <s v=""/>
    <s v="120603"/>
    <s v="Gåstativ, antal brukare som erhållit personligt förskrivna hjälpmedel"/>
    <x v="1"/>
    <m/>
    <m/>
    <m/>
    <m/>
    <m/>
    <n v="4125"/>
    <n v="1734443"/>
    <n v="2.378285132460392E-3"/>
    <n v="6.8376722070839942E-4"/>
    <n v="1186"/>
    <n v="2939"/>
    <n v="2.4780775716694774"/>
    <s v="Västra Götaland"/>
    <n v="1"/>
  </r>
  <r>
    <x v="1"/>
    <x v="11"/>
    <x v="11"/>
    <x v="0"/>
    <s v=""/>
    <s v="120606"/>
    <s v="Rollatorer, antal brukare som erhållit personligt förskrivna hjälpmedel"/>
    <x v="2"/>
    <m/>
    <m/>
    <m/>
    <m/>
    <m/>
    <n v="28895"/>
    <n v="1734443"/>
    <n v="1.6659527006652856E-2"/>
    <n v="1.7699771992152287E-2"/>
    <n v="30699"/>
    <n v="-1804"/>
    <n v="-5.8764129124727171E-2"/>
    <s v="Västra Götaland"/>
    <n v="0"/>
  </r>
  <r>
    <x v="1"/>
    <x v="11"/>
    <x v="11"/>
    <x v="0"/>
    <s v=""/>
    <s v="120609"/>
    <s v="Gåstolar, antal brukare som erhållit personligt förskrivna hjälpmedel"/>
    <x v="3"/>
    <m/>
    <m/>
    <m/>
    <m/>
    <m/>
    <n v="235"/>
    <n v="1734443"/>
    <n v="1.3549018330380415E-4"/>
    <n v="1.4395880160841243E-4"/>
    <n v="250"/>
    <n v="-15"/>
    <n v="-6.0000000000000053E-2"/>
    <s v="Västra Götaland"/>
    <n v="0"/>
  </r>
  <r>
    <x v="1"/>
    <x v="11"/>
    <x v="11"/>
    <x v="0"/>
    <s v=""/>
    <s v="120612"/>
    <s v="Gåbord, antal brukare som erhållit personligt förskrivna hjälpmedel"/>
    <x v="4"/>
    <m/>
    <m/>
    <m/>
    <m/>
    <m/>
    <n v="3655"/>
    <n v="1734443"/>
    <n v="2.1073047658527839E-3"/>
    <n v="2.1055331719514962E-3"/>
    <n v="3652"/>
    <n v="3"/>
    <n v="8.214676889375383E-4"/>
    <s v="Västra Götaland"/>
    <n v="0"/>
  </r>
  <r>
    <x v="1"/>
    <x v="11"/>
    <x v="11"/>
    <x v="0"/>
    <s v=""/>
    <s v="122203"/>
    <s v="Manuella tvåhjulsdrivna rullstolar, antal brukare som erhållit personligt förskrivna hjälpmedel"/>
    <x v="5"/>
    <m/>
    <m/>
    <m/>
    <m/>
    <m/>
    <n v="13195"/>
    <n v="1734443"/>
    <n v="7.6076296540157273E-3"/>
    <n v="9.4901365120153378E-3"/>
    <n v="16460"/>
    <n v="-3265"/>
    <n v="-0.198359659781288"/>
    <s v="Västra Götaland"/>
    <n v="0"/>
  </r>
  <r>
    <x v="1"/>
    <x v="11"/>
    <x v="11"/>
    <x v="0"/>
    <s v=""/>
    <s v="122218"/>
    <s v="Manuella vårdarmanövrerade rullstolar, antal brukare som erhållit personligt förskrivna hjälpmedel"/>
    <x v="6"/>
    <m/>
    <m/>
    <m/>
    <m/>
    <m/>
    <n v="7217"/>
    <n v="1734443"/>
    <n v="4.1609900123555513E-3"/>
    <n v="4.3548543873536101E-3"/>
    <n v="7553"/>
    <n v="-336"/>
    <n v="-4.4485634847080679E-2"/>
    <s v="Västra Götaland"/>
    <n v="0"/>
  </r>
  <r>
    <x v="1"/>
    <x v="11"/>
    <x v="11"/>
    <x v="0"/>
    <s v=""/>
    <s v="122303"/>
    <s v="Eldrivna rullstolar med manuell direktstyrning, antal brukare som erhållit personligt förskrivna hjälpmedel"/>
    <x v="7"/>
    <m/>
    <m/>
    <m/>
    <m/>
    <m/>
    <n v="313"/>
    <n v="1734443"/>
    <n v="1.8046139308123703E-4"/>
    <n v="3.2886202593288721E-4"/>
    <n v="570"/>
    <n v="-257"/>
    <n v="-0.4508771929824561"/>
    <s v="Västra Götaland"/>
    <n v="0"/>
  </r>
  <r>
    <x v="1"/>
    <x v="11"/>
    <x v="11"/>
    <x v="0"/>
    <s v=""/>
    <s v="122306"/>
    <s v="Eldrivna rullstolar med elektronisk styrning, antal brukare som erhållit personligt förskrivna hjälpmedel"/>
    <x v="8"/>
    <m/>
    <m/>
    <m/>
    <m/>
    <m/>
    <n v="278"/>
    <n v="1734443"/>
    <n v="1.602820040785428E-4"/>
    <n v="2.8770854560624949E-4"/>
    <n v="499"/>
    <n v="-221"/>
    <n v="-0.44288577154308617"/>
    <s v="Västra Götaland"/>
    <n v="0"/>
  </r>
  <r>
    <x v="1"/>
    <x v="11"/>
    <x v="11"/>
    <x v="0"/>
    <s v=""/>
    <s v="123603"/>
    <s v="Mobila lyftar för överflyttning av en sittande person med hjälp av slingsäten, antal brukare som erhållit personligt förskrivna hjälpmedel"/>
    <x v="9"/>
    <m/>
    <m/>
    <m/>
    <m/>
    <m/>
    <n v="1356"/>
    <n v="1734443"/>
    <n v="7.8180718536152531E-4"/>
    <n v="1.0148003437167622E-3"/>
    <n v="1760"/>
    <n v="-404"/>
    <n v="-0.2295454545454545"/>
    <s v="Västra Götaland"/>
    <n v="0"/>
  </r>
  <r>
    <x v="1"/>
    <x v="11"/>
    <x v="11"/>
    <x v="0"/>
    <s v=""/>
    <s v="123604"/>
    <s v="Mobila lyftar för överflyttning av en stående person, antal brukare som erhållit personligt förskrivna hjälpmedel"/>
    <x v="10"/>
    <m/>
    <m/>
    <m/>
    <m/>
    <m/>
    <n v="367"/>
    <n v="1734443"/>
    <n v="2.1159530754253671E-4"/>
    <n v="2.7360339916758958E-4"/>
    <n v="475"/>
    <n v="-108"/>
    <n v="-0.22736842105263155"/>
    <s v="Västra Götaland"/>
    <n v="0"/>
  </r>
  <r>
    <x v="1"/>
    <x v="11"/>
    <x v="11"/>
    <x v="0"/>
    <s v=""/>
    <s v="123612"/>
    <s v="Stationära lyftar monterade på väggar, golv eller i tak, antal brukare som erhållit personligt förskrivna hjälpmedel"/>
    <x v="11"/>
    <m/>
    <m/>
    <m/>
    <m/>
    <m/>
    <n v="453"/>
    <n v="1734443"/>
    <n v="2.61178949092014E-4"/>
    <n v="1.7848792676996235E-4"/>
    <n v="310"/>
    <n v="143"/>
    <n v="0.46129032258064506"/>
    <s v="Västra Götaland"/>
    <n v="0"/>
  </r>
  <r>
    <x v="1"/>
    <x v="11"/>
    <x v="11"/>
    <x v="0"/>
    <s v=""/>
    <s v="181210"/>
    <s v="Sängar och lösa sängbottnar, elektiskt reglerbara, antal brukare som erhållit personligt förskrivna hjälpmedel"/>
    <x v="12"/>
    <m/>
    <m/>
    <m/>
    <m/>
    <m/>
    <n v="2889"/>
    <n v="1734443"/>
    <n v="1.6656644236795329E-3"/>
    <n v="1.9414322400630431E-3"/>
    <n v="3367"/>
    <n v="-478"/>
    <n v="-0.14196614196614199"/>
    <s v="Västra Götaland"/>
    <n v="0"/>
  </r>
  <r>
    <x v="1"/>
    <x v="11"/>
    <x v="11"/>
    <x v="0"/>
    <s v=""/>
    <s v="181224"/>
    <s v="Separata ställbara rygg- och benstöd för sängar, antal brukare som erhållit personligt förskrivna hjälpmedel"/>
    <x v="13"/>
    <m/>
    <m/>
    <m/>
    <m/>
    <m/>
    <n v="2389"/>
    <n v="1734443"/>
    <n v="1.3773874379267581E-3"/>
    <n v="1.2736161029968792E-3"/>
    <n v="2209"/>
    <n v="180"/>
    <n v="8.1484834766862857E-2"/>
    <s v="Västra Götaland"/>
    <n v="0"/>
  </r>
  <r>
    <x v="1"/>
    <x v="11"/>
    <x v="11"/>
    <x v="0"/>
    <s v=""/>
    <s v="220906"/>
    <s v="Röstförstärkare för personligt bruk, antal brukare som erhållit personligt förskrivna hjälpmedel"/>
    <x v="14"/>
    <m/>
    <m/>
    <m/>
    <m/>
    <m/>
    <n v="88"/>
    <n v="1734443"/>
    <n v="5.0736749492488366E-5"/>
    <n v="5.0736749492488366E-5"/>
    <n v="88"/>
    <n v="0"/>
    <n v="0"/>
    <s v="Västra Götaland"/>
    <n v="0"/>
  </r>
  <r>
    <x v="1"/>
    <x v="11"/>
    <x v="11"/>
    <x v="0"/>
    <s v=""/>
    <s v="222109"/>
    <s v="Samtalsapparater, antal brukare som erhållit personligt förskrivna hjälpmedel"/>
    <x v="15"/>
    <m/>
    <m/>
    <m/>
    <m/>
    <m/>
    <n v="441"/>
    <n v="1734443"/>
    <n v="2.5426030143394738E-4"/>
    <n v="1.8409247473052899E-4"/>
    <n v="319"/>
    <n v="122"/>
    <n v="0.38244514106583072"/>
    <s v="Västra Götaland"/>
    <n v="0"/>
  </r>
  <r>
    <x v="1"/>
    <x v="11"/>
    <x v="11"/>
    <x v="0"/>
    <s v=""/>
    <s v="222112"/>
    <s v="Programvara för närkommunikation, antal brukare som erhållit personligt förskrivna hjälpmedel"/>
    <x v="16"/>
    <m/>
    <m/>
    <m/>
    <m/>
    <m/>
    <n v="129"/>
    <n v="1734443"/>
    <n v="7.4375462324215903E-5"/>
    <n v="8.066568957631028E-5"/>
    <n v="140"/>
    <n v="-11"/>
    <n v="-7.8571428571428625E-2"/>
    <s v="Västra Götaland"/>
    <n v="0"/>
  </r>
  <r>
    <x v="1"/>
    <x v="11"/>
    <x v="11"/>
    <x v="0"/>
    <s v=""/>
    <s v="222712"/>
    <s v="Ur och klockor, antal brukare som erhållit personligt förskrivna hjälpmedel"/>
    <x v="17"/>
    <m/>
    <m/>
    <m/>
    <m/>
    <m/>
    <n v="1909"/>
    <n v="1734443"/>
    <n v="1.1006415316040942E-3"/>
    <n v="1.0839071616084404E-3"/>
    <n v="1880"/>
    <n v="29"/>
    <n v="1.5425531914893709E-2"/>
    <s v="Västra Götaland"/>
    <n v="0"/>
  </r>
  <r>
    <x v="1"/>
    <x v="11"/>
    <x v="11"/>
    <x v="0"/>
    <s v=""/>
    <s v="222715"/>
    <s v="Kalendrar och tidtabeller, antal brukare som erhållit personligt förskrivna hjälpmedel"/>
    <x v="18"/>
    <m/>
    <m/>
    <m/>
    <m/>
    <m/>
    <n v="2261"/>
    <n v="1734443"/>
    <n v="1.3035885295740476E-3"/>
    <n v="1.4280277212541282E-3"/>
    <n v="2477"/>
    <n v="-216"/>
    <n v="-8.7202260799354003E-2"/>
    <s v="Västra Götaland"/>
    <n v="0"/>
  </r>
  <r>
    <x v="1"/>
    <x v="11"/>
    <x v="11"/>
    <x v="1"/>
    <s v=""/>
    <s v="22061"/>
    <s v="I- och Bakom- örat hörapparater"/>
    <x v="19"/>
    <m/>
    <m/>
    <m/>
    <m/>
    <m/>
    <n v="14436"/>
    <n v="1734443"/>
    <n v="8.323133132654115E-3"/>
    <n v="9.1938915741569226E-3"/>
    <n v="15946"/>
    <n v="-1510"/>
    <n v="-9.4694594255612663E-2"/>
    <s v="Västra Götaland"/>
    <n v="0"/>
  </r>
  <r>
    <x v="1"/>
    <x v="11"/>
    <x v="11"/>
    <x v="2"/>
    <s v=""/>
    <s v="062409"/>
    <s v="Transtibiella proteser, antal brukare som erhållit personligt förskrivna hjälpmedel"/>
    <x v="23"/>
    <m/>
    <m/>
    <m/>
    <m/>
    <m/>
    <n v="155"/>
    <n v="1734443"/>
    <n v="8.9365865583360192E-5"/>
    <n v="1.2542301865672633E-4"/>
    <n v="218"/>
    <n v="-63"/>
    <n v="-0.28899082568807344"/>
    <s v="Västra Götaland"/>
    <n v="0"/>
  </r>
  <r>
    <x v="1"/>
    <x v="11"/>
    <x v="11"/>
    <x v="3"/>
    <s v=""/>
    <s v="220318"/>
    <s v="Förstorande videosystem, antal brukare som erhållit personligt förskrivna hjälpmedel"/>
    <x v="24"/>
    <m/>
    <m/>
    <m/>
    <m/>
    <m/>
    <n v="408"/>
    <n v="1734443"/>
    <n v="2.3523402037426425E-4"/>
    <n v="2.9340544744330734E-4"/>
    <n v="509"/>
    <n v="-101"/>
    <n v="-0.19842829076620827"/>
    <s v="Västra Götaland"/>
    <n v="0"/>
  </r>
  <r>
    <x v="1"/>
    <x v="11"/>
    <x v="11"/>
    <x v="3"/>
    <s v=""/>
    <s v="221803"/>
    <s v="Utrustning för att spela in och återge ljud, antal brukare som erhållit personligt förskrivna hjälpmedel"/>
    <x v="25"/>
    <m/>
    <m/>
    <m/>
    <m/>
    <m/>
    <n v="322"/>
    <n v="1734443"/>
    <n v="1.8565037882478698E-4"/>
    <n v="2.3237072524386567E-4"/>
    <n v="403"/>
    <n v="-81"/>
    <n v="-0.20099255583126552"/>
    <s v="Västra Götaland"/>
    <n v="0"/>
  </r>
  <r>
    <x v="1"/>
    <x v="11"/>
    <x v="11"/>
    <x v="3"/>
    <s v=""/>
    <s v="223021"/>
    <s v="Läsmaskiner, antal brukare som erhållit personligt förskrivna hjälpmedel"/>
    <x v="26"/>
    <m/>
    <m/>
    <m/>
    <m/>
    <m/>
    <n v="20"/>
    <n v="1734443"/>
    <n v="1.1531079430110992E-5"/>
    <n v="1.6024742201959825E-5"/>
    <n v="28"/>
    <n v="-8"/>
    <n v="-0.2857142857142857"/>
    <s v="Västra Götaland"/>
    <n v="0"/>
  </r>
  <r>
    <x v="1"/>
    <x v="12"/>
    <x v="12"/>
    <x v="0"/>
    <s v=""/>
    <s v="042718"/>
    <s v="Hjälpmedel för stimulering av sinnen och känslighet (tyngdtäcken), antal brukare som erhållit personligt förskrivna hjälpmedel"/>
    <x v="0"/>
    <m/>
    <m/>
    <m/>
    <m/>
    <m/>
    <n v="114"/>
    <n v="282885"/>
    <n v="4.0299061456068721E-4"/>
    <n v="2.2086762611347116E-3"/>
    <n v="625"/>
    <n v="-511"/>
    <n v="-0.81759999999999999"/>
    <s v="Värmland"/>
    <n v="1"/>
  </r>
  <r>
    <x v="1"/>
    <x v="12"/>
    <x v="12"/>
    <x v="0"/>
    <s v=""/>
    <s v="120603"/>
    <s v="Gåstativ, antal brukare som erhållit personligt förskrivna hjälpmedel"/>
    <x v="1"/>
    <m/>
    <m/>
    <m/>
    <m/>
    <m/>
    <n v="306"/>
    <n v="282885"/>
    <n v="1.0817116496102657E-3"/>
    <n v="6.8376722070839942E-4"/>
    <n v="193"/>
    <n v="113"/>
    <n v="0.58549222797927469"/>
    <s v="Värmland"/>
    <n v="0"/>
  </r>
  <r>
    <x v="1"/>
    <x v="12"/>
    <x v="12"/>
    <x v="0"/>
    <s v=""/>
    <s v="120606"/>
    <s v="Rollatorer, antal brukare som erhållit personligt förskrivna hjälpmedel"/>
    <x v="2"/>
    <m/>
    <m/>
    <m/>
    <m/>
    <m/>
    <n v="5007"/>
    <n v="282885"/>
    <n v="1.7699771992152287E-2"/>
    <n v="1.7699771992152287E-2"/>
    <n v="5007"/>
    <n v="0"/>
    <n v="0"/>
    <s v="Värmland"/>
    <n v="0"/>
  </r>
  <r>
    <x v="1"/>
    <x v="12"/>
    <x v="12"/>
    <x v="0"/>
    <s v=""/>
    <s v="120609"/>
    <s v="Gåstolar, antal brukare som erhållit personligt förskrivna hjälpmedel"/>
    <x v="3"/>
    <m/>
    <m/>
    <m/>
    <m/>
    <m/>
    <n v="47"/>
    <n v="282885"/>
    <n v="1.6614525337151138E-4"/>
    <n v="1.4395880160841243E-4"/>
    <n v="41"/>
    <n v="6"/>
    <n v="0.14634146341463405"/>
    <s v="Värmland"/>
    <n v="0"/>
  </r>
  <r>
    <x v="1"/>
    <x v="12"/>
    <x v="12"/>
    <x v="0"/>
    <s v=""/>
    <s v="120612"/>
    <s v="Gåbord, antal brukare som erhållit personligt förskrivna hjälpmedel"/>
    <x v="4"/>
    <m/>
    <m/>
    <m/>
    <m/>
    <m/>
    <n v="497"/>
    <n v="282885"/>
    <n v="1.7568976792689608E-3"/>
    <n v="2.1055331719514962E-3"/>
    <n v="596"/>
    <n v="-99"/>
    <n v="-0.16610738255033553"/>
    <s v="Värmland"/>
    <n v="0"/>
  </r>
  <r>
    <x v="1"/>
    <x v="12"/>
    <x v="12"/>
    <x v="0"/>
    <s v=""/>
    <s v="122203"/>
    <s v="Manuella tvåhjulsdrivna rullstolar, antal brukare som erhållit personligt förskrivna hjälpmedel"/>
    <x v="5"/>
    <m/>
    <m/>
    <m/>
    <m/>
    <m/>
    <n v="2575"/>
    <n v="282885"/>
    <n v="9.1026388815242942E-3"/>
    <n v="9.4901365120153378E-3"/>
    <n v="2685"/>
    <n v="-110"/>
    <n v="-4.0968342644320255E-2"/>
    <s v="Värmland"/>
    <n v="0"/>
  </r>
  <r>
    <x v="1"/>
    <x v="12"/>
    <x v="12"/>
    <x v="0"/>
    <s v=""/>
    <s v="122218"/>
    <s v="Manuella vårdarmanövrerade rullstolar, antal brukare som erhållit personligt förskrivna hjälpmedel"/>
    <x v="6"/>
    <m/>
    <m/>
    <m/>
    <m/>
    <m/>
    <n v="1375"/>
    <n v="282885"/>
    <n v="4.8606324124644291E-3"/>
    <n v="4.3548543873536101E-3"/>
    <n v="1232"/>
    <n v="143"/>
    <n v="0.1160714285714286"/>
    <s v="Värmland"/>
    <n v="0"/>
  </r>
  <r>
    <x v="1"/>
    <x v="12"/>
    <x v="12"/>
    <x v="0"/>
    <s v=""/>
    <s v="122303"/>
    <s v="Eldrivna rullstolar med manuell direktstyrning, antal brukare som erhållit personligt förskrivna hjälpmedel"/>
    <x v="7"/>
    <m/>
    <m/>
    <m/>
    <m/>
    <m/>
    <n v="77"/>
    <n v="282885"/>
    <n v="2.7219541509800803E-4"/>
    <n v="3.2886202593288721E-4"/>
    <n v="93"/>
    <n v="-16"/>
    <n v="-0.17204301075268813"/>
    <s v="Värmland"/>
    <n v="0"/>
  </r>
  <r>
    <x v="1"/>
    <x v="12"/>
    <x v="12"/>
    <x v="0"/>
    <s v=""/>
    <s v="122306"/>
    <s v="Eldrivna rullstolar med elektronisk styrning, antal brukare som erhållit personligt förskrivna hjälpmedel"/>
    <x v="8"/>
    <m/>
    <m/>
    <m/>
    <m/>
    <m/>
    <n v="79"/>
    <n v="282885"/>
    <n v="2.7926542587977448E-4"/>
    <n v="2.8770854560624949E-4"/>
    <n v="81"/>
    <n v="-2"/>
    <n v="-2.4691358024691357E-2"/>
    <s v="Värmland"/>
    <n v="0"/>
  </r>
  <r>
    <x v="1"/>
    <x v="12"/>
    <x v="12"/>
    <x v="0"/>
    <s v=""/>
    <s v="123603"/>
    <s v="Mobila lyftar för överflyttning av en sittande person med hjälp av slingsäten, antal brukare som erhållit personligt förskrivna hjälpmedel"/>
    <x v="9"/>
    <m/>
    <m/>
    <m/>
    <m/>
    <m/>
    <n v="483"/>
    <n v="282885"/>
    <n v="1.7074076037965958E-3"/>
    <n v="1.0148003437167622E-3"/>
    <n v="287"/>
    <n v="196"/>
    <n v="0.68292682926829262"/>
    <s v="Värmland"/>
    <n v="0"/>
  </r>
  <r>
    <x v="1"/>
    <x v="12"/>
    <x v="12"/>
    <x v="0"/>
    <s v=""/>
    <s v="123604"/>
    <s v="Mobila lyftar för överflyttning av en stående person, antal brukare som erhållit personligt förskrivna hjälpmedel"/>
    <x v="10"/>
    <m/>
    <m/>
    <m/>
    <m/>
    <m/>
    <n v="38"/>
    <n v="282885"/>
    <n v="1.3433020485356241E-4"/>
    <n v="2.7360339916758958E-4"/>
    <n v="77"/>
    <n v="-39"/>
    <n v="-0.50649350649350655"/>
    <s v="Värmland"/>
    <n v="0"/>
  </r>
  <r>
    <x v="1"/>
    <x v="12"/>
    <x v="12"/>
    <x v="0"/>
    <s v=""/>
    <s v="123612"/>
    <s v="Stationära lyftar monterade på väggar, golv eller i tak, antal brukare som erhållit personligt förskrivna hjälpmedel"/>
    <x v="11"/>
    <m/>
    <m/>
    <m/>
    <m/>
    <m/>
    <n v="163"/>
    <n v="282885"/>
    <n v="5.7620587871396508E-4"/>
    <n v="1.7848792676996235E-4"/>
    <n v="50"/>
    <n v="113"/>
    <n v="2.2599999999999998"/>
    <s v="Värmland"/>
    <n v="0"/>
  </r>
  <r>
    <x v="1"/>
    <x v="12"/>
    <x v="12"/>
    <x v="0"/>
    <s v=""/>
    <s v="181210"/>
    <s v="Sängar och lösa sängbottnar, elektiskt reglerbara, antal brukare som erhållit personligt förskrivna hjälpmedel"/>
    <x v="12"/>
    <m/>
    <m/>
    <m/>
    <m/>
    <m/>
    <n v="667"/>
    <n v="282885"/>
    <n v="2.3578485957191087E-3"/>
    <n v="1.9414322400630431E-3"/>
    <n v="549"/>
    <n v="118"/>
    <n v="0.21493624772313291"/>
    <s v="Värmland"/>
    <n v="0"/>
  </r>
  <r>
    <x v="1"/>
    <x v="12"/>
    <x v="12"/>
    <x v="0"/>
    <s v=""/>
    <s v="181224"/>
    <s v="Separata ställbara rygg- och benstöd för sängar, antal brukare som erhållit personligt förskrivna hjälpmedel"/>
    <x v="13"/>
    <m/>
    <m/>
    <m/>
    <m/>
    <m/>
    <n v="290"/>
    <n v="282885"/>
    <n v="1.0251515633561341E-3"/>
    <n v="1.2736161029968792E-3"/>
    <n v="360"/>
    <n v="-70"/>
    <n v="-0.19444444444444442"/>
    <s v="Värmland"/>
    <n v="0"/>
  </r>
  <r>
    <x v="1"/>
    <x v="12"/>
    <x v="12"/>
    <x v="0"/>
    <s v=""/>
    <s v="220906"/>
    <s v="Röstförstärkare för personligt bruk, antal brukare som erhållit personligt förskrivna hjälpmedel"/>
    <x v="14"/>
    <m/>
    <m/>
    <m/>
    <m/>
    <m/>
    <n v="0"/>
    <n v="282885"/>
    <n v="0"/>
    <n v="5.0736749492488366E-5"/>
    <n v="14"/>
    <n v="-14"/>
    <n v="-1"/>
    <s v="Värmland"/>
    <n v="0"/>
  </r>
  <r>
    <x v="1"/>
    <x v="12"/>
    <x v="12"/>
    <x v="0"/>
    <s v=""/>
    <s v="222109"/>
    <s v="Samtalsapparater, antal brukare som erhållit personligt förskrivna hjälpmedel"/>
    <x v="15"/>
    <m/>
    <m/>
    <m/>
    <m/>
    <m/>
    <n v="20"/>
    <n v="282885"/>
    <n v="7.0700107817664421E-5"/>
    <n v="1.8409247473052899E-4"/>
    <n v="52"/>
    <n v="-32"/>
    <n v="-0.61538461538461542"/>
    <s v="Värmland"/>
    <n v="0"/>
  </r>
  <r>
    <x v="1"/>
    <x v="12"/>
    <x v="12"/>
    <x v="0"/>
    <s v=""/>
    <s v="222112"/>
    <s v="Programvara för närkommunikation, antal brukare som erhållit personligt förskrivna hjälpmedel"/>
    <x v="16"/>
    <m/>
    <m/>
    <m/>
    <m/>
    <m/>
    <n v="40"/>
    <n v="282885"/>
    <n v="1.4140021563532884E-4"/>
    <n v="8.066568957631028E-5"/>
    <n v="23"/>
    <n v="17"/>
    <n v="0.73913043478260865"/>
    <s v="Värmland"/>
    <n v="0"/>
  </r>
  <r>
    <x v="1"/>
    <x v="12"/>
    <x v="12"/>
    <x v="0"/>
    <s v=""/>
    <s v="222712"/>
    <s v="Ur och klockor, antal brukare som erhållit personligt förskrivna hjälpmedel"/>
    <x v="17"/>
    <m/>
    <m/>
    <m/>
    <m/>
    <m/>
    <n v="109"/>
    <n v="282885"/>
    <n v="3.853155876062711E-4"/>
    <n v="1.0839071616084404E-3"/>
    <n v="307"/>
    <n v="-198"/>
    <n v="-0.64495114006514664"/>
    <s v="Värmland"/>
    <n v="0"/>
  </r>
  <r>
    <x v="1"/>
    <x v="12"/>
    <x v="12"/>
    <x v="0"/>
    <s v=""/>
    <s v="222715"/>
    <s v="Kalendrar och tidtabeller, antal brukare som erhållit personligt förskrivna hjälpmedel"/>
    <x v="18"/>
    <m/>
    <m/>
    <m/>
    <m/>
    <m/>
    <n v="237"/>
    <n v="282885"/>
    <n v="8.3779627763932345E-4"/>
    <n v="1.4280277212541282E-3"/>
    <n v="404"/>
    <n v="-167"/>
    <n v="-0.4133663366336634"/>
    <s v="Värmland"/>
    <n v="0"/>
  </r>
  <r>
    <x v="1"/>
    <x v="12"/>
    <x v="12"/>
    <x v="1"/>
    <s v=""/>
    <s v="22061"/>
    <s v="I- och Bakom- örat hörapparater"/>
    <x v="19"/>
    <m/>
    <m/>
    <m/>
    <m/>
    <m/>
    <n v="2404"/>
    <n v="282885"/>
    <n v="8.4981529596832635E-3"/>
    <n v="9.1938915741569226E-3"/>
    <n v="2601"/>
    <n v="-197"/>
    <n v="-7.5740099961553287E-2"/>
    <s v="Värmland"/>
    <n v="0"/>
  </r>
  <r>
    <x v="1"/>
    <x v="12"/>
    <x v="12"/>
    <x v="2"/>
    <s v=""/>
    <s v="062409"/>
    <s v="Transtibiella proteser, antal brukare som erhållit personligt förskrivna hjälpmedel"/>
    <x v="23"/>
    <m/>
    <m/>
    <m/>
    <m/>
    <m/>
    <n v="36"/>
    <n v="282885"/>
    <n v="1.2726019407179596E-4"/>
    <n v="1.2542301865672633E-4"/>
    <n v="35"/>
    <n v="1"/>
    <n v="2.857142857142847E-2"/>
    <s v="Värmland"/>
    <n v="0"/>
  </r>
  <r>
    <x v="1"/>
    <x v="12"/>
    <x v="12"/>
    <x v="3"/>
    <s v=""/>
    <s v="220318"/>
    <s v="Förstorande videosystem, antal brukare som erhållit personligt förskrivna hjälpmedel"/>
    <x v="24"/>
    <m/>
    <m/>
    <m/>
    <m/>
    <m/>
    <n v="83"/>
    <n v="282885"/>
    <n v="2.9340544744330734E-4"/>
    <n v="2.9340544744330734E-4"/>
    <n v="83"/>
    <n v="0"/>
    <n v="0"/>
    <s v="Värmland"/>
    <n v="0"/>
  </r>
  <r>
    <x v="1"/>
    <x v="12"/>
    <x v="12"/>
    <x v="3"/>
    <s v=""/>
    <s v="221803"/>
    <s v="Utrustning för att spela in och återge ljud, antal brukare som erhållit personligt förskrivna hjälpmedel"/>
    <x v="25"/>
    <m/>
    <m/>
    <m/>
    <m/>
    <m/>
    <n v="58"/>
    <n v="282885"/>
    <n v="2.0503031267122683E-4"/>
    <n v="2.3237072524386567E-4"/>
    <n v="66"/>
    <n v="-8"/>
    <n v="-0.12121212121212122"/>
    <s v="Värmland"/>
    <n v="0"/>
  </r>
  <r>
    <x v="1"/>
    <x v="12"/>
    <x v="12"/>
    <x v="3"/>
    <s v=""/>
    <s v="223021"/>
    <s v="Läsmaskiner, antal brukare som erhållit personligt förskrivna hjälpmedel"/>
    <x v="26"/>
    <m/>
    <m/>
    <m/>
    <m/>
    <m/>
    <n v="6"/>
    <n v="282885"/>
    <n v="2.1210032345299326E-5"/>
    <n v="1.6024742201959825E-5"/>
    <n v="5"/>
    <n v="1"/>
    <n v="0.19999999999999996"/>
    <s v="Värmland"/>
    <n v="0"/>
  </r>
  <r>
    <x v="1"/>
    <x v="13"/>
    <x v="13"/>
    <x v="0"/>
    <s v=""/>
    <s v="042718"/>
    <s v="Hjälpmedel för stimulering av sinnen och känslighet (tyngdtäcken), antal brukare som erhållit personligt förskrivna hjälpmedel"/>
    <x v="0"/>
    <m/>
    <m/>
    <m/>
    <m/>
    <m/>
    <n v="0"/>
    <n v="305643"/>
    <n v="0"/>
    <n v="2.2086762611347116E-3"/>
    <n v="675"/>
    <n v="-675"/>
    <n v="-1"/>
    <s v="Örebro"/>
    <n v="1"/>
  </r>
  <r>
    <x v="1"/>
    <x v="13"/>
    <x v="13"/>
    <x v="0"/>
    <s v=""/>
    <s v="120603"/>
    <s v="Gåstativ, antal brukare som erhållit personligt förskrivna hjälpmedel"/>
    <x v="1"/>
    <m/>
    <m/>
    <m/>
    <m/>
    <m/>
    <n v="111"/>
    <n v="305643"/>
    <n v="3.6316879496667683E-4"/>
    <n v="6.8376722070839942E-4"/>
    <n v="209"/>
    <n v="-98"/>
    <n v="-0.46889952153110048"/>
    <s v="Örebro"/>
    <n v="0"/>
  </r>
  <r>
    <x v="1"/>
    <x v="13"/>
    <x v="13"/>
    <x v="0"/>
    <s v=""/>
    <s v="120606"/>
    <s v="Rollatorer, antal brukare som erhållit personligt förskrivna hjälpmedel"/>
    <x v="2"/>
    <m/>
    <m/>
    <m/>
    <m/>
    <m/>
    <n v="4071"/>
    <n v="305643"/>
    <n v="1.3319460939723795E-2"/>
    <n v="1.7699771992152287E-2"/>
    <n v="5410"/>
    <n v="-1339"/>
    <n v="-0.2475046210720887"/>
    <s v="Örebro"/>
    <n v="0"/>
  </r>
  <r>
    <x v="1"/>
    <x v="13"/>
    <x v="13"/>
    <x v="0"/>
    <s v=""/>
    <s v="120609"/>
    <s v="Gåstolar, antal brukare som erhållit personligt förskrivna hjälpmedel"/>
    <x v="3"/>
    <m/>
    <m/>
    <m/>
    <m/>
    <m/>
    <n v="44"/>
    <n v="305643"/>
    <n v="1.4395880160841243E-4"/>
    <n v="1.4395880160841243E-4"/>
    <n v="44"/>
    <n v="0"/>
    <n v="0"/>
    <s v="Örebro"/>
    <n v="0"/>
  </r>
  <r>
    <x v="1"/>
    <x v="13"/>
    <x v="13"/>
    <x v="0"/>
    <s v=""/>
    <s v="120612"/>
    <s v="Gåbord, antal brukare som erhållit personligt förskrivna hjälpmedel"/>
    <x v="4"/>
    <m/>
    <m/>
    <m/>
    <m/>
    <m/>
    <n v="643"/>
    <n v="305643"/>
    <n v="2.1037615780502088E-3"/>
    <n v="2.1055331719514962E-3"/>
    <n v="644"/>
    <n v="-1"/>
    <n v="-1.5527950310558758E-3"/>
    <s v="Örebro"/>
    <n v="0"/>
  </r>
  <r>
    <x v="1"/>
    <x v="13"/>
    <x v="13"/>
    <x v="0"/>
    <s v=""/>
    <s v="122203"/>
    <s v="Manuella tvåhjulsdrivna rullstolar, antal brukare som erhållit personligt förskrivna hjälpmedel"/>
    <x v="5"/>
    <m/>
    <m/>
    <m/>
    <m/>
    <m/>
    <n v="2952"/>
    <n v="305643"/>
    <n v="9.6583268715462155E-3"/>
    <n v="9.4901365120153378E-3"/>
    <n v="2901"/>
    <n v="51"/>
    <n v="1.7580144777662898E-2"/>
    <s v="Örebro"/>
    <n v="0"/>
  </r>
  <r>
    <x v="1"/>
    <x v="13"/>
    <x v="13"/>
    <x v="0"/>
    <s v=""/>
    <s v="122218"/>
    <s v="Manuella vårdarmanövrerade rullstolar, antal brukare som erhållit personligt förskrivna hjälpmedel"/>
    <x v="6"/>
    <m/>
    <m/>
    <m/>
    <m/>
    <m/>
    <n v="1377"/>
    <n v="305643"/>
    <n v="4.50525613215418E-3"/>
    <n v="4.3548543873536101E-3"/>
    <n v="1331"/>
    <n v="46"/>
    <n v="3.4560480841472563E-2"/>
    <s v="Örebro"/>
    <n v="0"/>
  </r>
  <r>
    <x v="1"/>
    <x v="13"/>
    <x v="13"/>
    <x v="0"/>
    <s v=""/>
    <s v="122303"/>
    <s v="Eldrivna rullstolar med manuell direktstyrning, antal brukare som erhållit personligt förskrivna hjälpmedel"/>
    <x v="7"/>
    <m/>
    <m/>
    <m/>
    <m/>
    <m/>
    <n v="144"/>
    <n v="305643"/>
    <n v="4.7113789617298613E-4"/>
    <n v="3.2886202593288721E-4"/>
    <n v="101"/>
    <n v="43"/>
    <n v="0.42574257425742568"/>
    <s v="Örebro"/>
    <n v="0"/>
  </r>
  <r>
    <x v="1"/>
    <x v="13"/>
    <x v="13"/>
    <x v="0"/>
    <s v=""/>
    <s v="122306"/>
    <s v="Eldrivna rullstolar med elektronisk styrning, antal brukare som erhållit personligt förskrivna hjälpmedel"/>
    <x v="8"/>
    <m/>
    <m/>
    <m/>
    <m/>
    <m/>
    <n v="90"/>
    <n v="305643"/>
    <n v="2.9446118510811632E-4"/>
    <n v="2.8770854560624949E-4"/>
    <n v="88"/>
    <n v="2"/>
    <n v="2.2727272727272707E-2"/>
    <s v="Örebro"/>
    <n v="0"/>
  </r>
  <r>
    <x v="1"/>
    <x v="13"/>
    <x v="13"/>
    <x v="0"/>
    <s v=""/>
    <s v="123603"/>
    <s v="Mobila lyftar för överflyttning av en sittande person med hjälp av slingsäten, antal brukare som erhållit personligt förskrivna hjälpmedel"/>
    <x v="9"/>
    <m/>
    <m/>
    <m/>
    <m/>
    <m/>
    <n v="0"/>
    <n v="305643"/>
    <n v="0"/>
    <n v="1.0148003437167622E-3"/>
    <n v="310"/>
    <n v="-310"/>
    <n v="-1"/>
    <s v="Örebro"/>
    <n v="0"/>
  </r>
  <r>
    <x v="1"/>
    <x v="13"/>
    <x v="13"/>
    <x v="0"/>
    <s v=""/>
    <s v="123604"/>
    <s v="Mobila lyftar för överflyttning av en stående person, antal brukare som erhållit personligt förskrivna hjälpmedel"/>
    <x v="10"/>
    <m/>
    <m/>
    <m/>
    <m/>
    <m/>
    <n v="0"/>
    <n v="305643"/>
    <n v="0"/>
    <n v="2.7360339916758958E-4"/>
    <n v="84"/>
    <n v="-84"/>
    <n v="-1"/>
    <s v="Örebro"/>
    <n v="0"/>
  </r>
  <r>
    <x v="1"/>
    <x v="13"/>
    <x v="13"/>
    <x v="0"/>
    <s v=""/>
    <s v="123612"/>
    <s v="Stationära lyftar monterade på väggar, golv eller i tak, antal brukare som erhållit personligt förskrivna hjälpmedel"/>
    <x v="11"/>
    <m/>
    <m/>
    <m/>
    <m/>
    <m/>
    <n v="0"/>
    <n v="305643"/>
    <n v="0"/>
    <n v="1.7848792676996235E-4"/>
    <n v="55"/>
    <n v="-55"/>
    <n v="-1"/>
    <s v="Örebro"/>
    <n v="0"/>
  </r>
  <r>
    <x v="1"/>
    <x v="13"/>
    <x v="13"/>
    <x v="0"/>
    <s v=""/>
    <s v="181210"/>
    <s v="Sängar och lösa sängbottnar, elektiskt reglerbara, antal brukare som erhållit personligt förskrivna hjälpmedel"/>
    <x v="12"/>
    <m/>
    <m/>
    <m/>
    <m/>
    <m/>
    <n v="1"/>
    <n v="305643"/>
    <n v="3.2717909456457371E-6"/>
    <n v="1.9414322400630431E-3"/>
    <n v="593"/>
    <n v="-592"/>
    <n v="-0.99831365935919059"/>
    <s v="Örebro"/>
    <n v="1"/>
  </r>
  <r>
    <x v="1"/>
    <x v="13"/>
    <x v="13"/>
    <x v="0"/>
    <s v=""/>
    <s v="181224"/>
    <s v="Separata ställbara rygg- och benstöd för sängar, antal brukare som erhållit personligt förskrivna hjälpmedel"/>
    <x v="13"/>
    <m/>
    <m/>
    <m/>
    <m/>
    <m/>
    <n v="344"/>
    <n v="305643"/>
    <n v="1.1254960853021335E-3"/>
    <n v="1.2736161029968792E-3"/>
    <n v="389"/>
    <n v="-45"/>
    <n v="-0.11568123393316199"/>
    <s v="Örebro"/>
    <n v="0"/>
  </r>
  <r>
    <x v="1"/>
    <x v="13"/>
    <x v="13"/>
    <x v="0"/>
    <s v=""/>
    <s v="220906"/>
    <s v="Röstförstärkare för personligt bruk, antal brukare som erhållit personligt förskrivna hjälpmedel"/>
    <x v="14"/>
    <m/>
    <m/>
    <m/>
    <m/>
    <m/>
    <n v="7"/>
    <n v="305643"/>
    <n v="2.290253661952016E-5"/>
    <n v="5.0736749492488366E-5"/>
    <n v="16"/>
    <n v="-9"/>
    <n v="-0.5625"/>
    <s v="Örebro"/>
    <n v="0"/>
  </r>
  <r>
    <x v="1"/>
    <x v="13"/>
    <x v="13"/>
    <x v="0"/>
    <s v=""/>
    <s v="222109"/>
    <s v="Samtalsapparater, antal brukare som erhållit personligt förskrivna hjälpmedel"/>
    <x v="15"/>
    <m/>
    <m/>
    <m/>
    <m/>
    <m/>
    <n v="51"/>
    <n v="305643"/>
    <n v="1.6686133822793259E-4"/>
    <n v="1.8409247473052899E-4"/>
    <n v="56"/>
    <n v="-5"/>
    <n v="-8.9285714285714302E-2"/>
    <s v="Örebro"/>
    <n v="0"/>
  </r>
  <r>
    <x v="1"/>
    <x v="13"/>
    <x v="13"/>
    <x v="0"/>
    <s v=""/>
    <s v="222112"/>
    <s v="Programvara för närkommunikation, antal brukare som erhållit personligt förskrivna hjälpmedel"/>
    <x v="16"/>
    <m/>
    <m/>
    <m/>
    <m/>
    <m/>
    <n v="14"/>
    <n v="305643"/>
    <n v="4.580507323904032E-5"/>
    <n v="8.066568957631028E-5"/>
    <n v="25"/>
    <n v="-11"/>
    <n v="-0.43999999999999995"/>
    <s v="Örebro"/>
    <n v="0"/>
  </r>
  <r>
    <x v="1"/>
    <x v="13"/>
    <x v="13"/>
    <x v="0"/>
    <s v=""/>
    <s v="222712"/>
    <s v="Ur och klockor, antal brukare som erhållit personligt förskrivna hjälpmedel"/>
    <x v="17"/>
    <m/>
    <m/>
    <m/>
    <m/>
    <m/>
    <n v="380"/>
    <n v="305643"/>
    <n v="1.2432805593453802E-3"/>
    <n v="1.0839071616084404E-3"/>
    <n v="331"/>
    <n v="49"/>
    <n v="0.14803625377643503"/>
    <s v="Örebro"/>
    <n v="0"/>
  </r>
  <r>
    <x v="1"/>
    <x v="13"/>
    <x v="13"/>
    <x v="0"/>
    <s v=""/>
    <s v="222715"/>
    <s v="Kalendrar och tidtabeller, antal brukare som erhållit personligt förskrivna hjälpmedel"/>
    <x v="18"/>
    <m/>
    <m/>
    <m/>
    <m/>
    <m/>
    <n v="402"/>
    <n v="305643"/>
    <n v="1.3152599601495862E-3"/>
    <n v="1.4280277212541282E-3"/>
    <n v="436"/>
    <n v="-34"/>
    <n v="-7.7981651376146766E-2"/>
    <s v="Örebro"/>
    <n v="0"/>
  </r>
  <r>
    <x v="1"/>
    <x v="13"/>
    <x v="13"/>
    <x v="1"/>
    <s v=""/>
    <s v="22061"/>
    <s v="I- och Bakom- örat hörapparater"/>
    <x v="19"/>
    <m/>
    <m/>
    <m/>
    <m/>
    <m/>
    <n v="4316"/>
    <n v="305643"/>
    <n v="1.4121049721407E-2"/>
    <n v="9.1938915741569226E-3"/>
    <n v="2810"/>
    <n v="1506"/>
    <n v="0.53594306049822071"/>
    <s v="Örebro"/>
    <n v="1"/>
  </r>
  <r>
    <x v="1"/>
    <x v="13"/>
    <x v="13"/>
    <x v="3"/>
    <s v=""/>
    <s v="220318"/>
    <s v="Förstorande videosystem, antal brukare som erhållit personligt förskrivna hjälpmedel"/>
    <x v="24"/>
    <m/>
    <m/>
    <m/>
    <m/>
    <m/>
    <n v="58"/>
    <n v="305643"/>
    <n v="1.8976387484745275E-4"/>
    <n v="2.9340544744330734E-4"/>
    <n v="90"/>
    <n v="-32"/>
    <n v="-0.35555555555555551"/>
    <s v="Örebro"/>
    <n v="0"/>
  </r>
  <r>
    <x v="1"/>
    <x v="13"/>
    <x v="13"/>
    <x v="3"/>
    <s v=""/>
    <s v="221803"/>
    <s v="Utrustning för att spela in och återge ljud, antal brukare som erhållit personligt förskrivna hjälpmedel"/>
    <x v="25"/>
    <m/>
    <m/>
    <m/>
    <m/>
    <m/>
    <n v="66"/>
    <n v="305643"/>
    <n v="2.1593820241261864E-4"/>
    <n v="2.3237072524386567E-4"/>
    <n v="71"/>
    <n v="-5"/>
    <n v="-7.0422535211267623E-2"/>
    <s v="Örebro"/>
    <n v="0"/>
  </r>
  <r>
    <x v="1"/>
    <x v="13"/>
    <x v="13"/>
    <x v="3"/>
    <s v=""/>
    <s v="223021"/>
    <s v="Läsmaskiner, antal brukare som erhållit personligt förskrivna hjälpmedel"/>
    <x v="26"/>
    <m/>
    <m/>
    <m/>
    <m/>
    <m/>
    <n v="0"/>
    <n v="305643"/>
    <n v="0"/>
    <n v="1.6024742201959825E-5"/>
    <n v="5"/>
    <n v="-5"/>
    <n v="-1"/>
    <s v="Örebro"/>
    <n v="0"/>
  </r>
  <r>
    <x v="1"/>
    <x v="14"/>
    <x v="14"/>
    <x v="0"/>
    <s v=""/>
    <s v="042718"/>
    <s v="Hjälpmedel för stimulering av sinnen och känslighet (tyngdtäcken), antal brukare som erhållit personligt förskrivna hjälpmedel"/>
    <x v="0"/>
    <m/>
    <m/>
    <m/>
    <m/>
    <m/>
    <n v="1667"/>
    <n v="277141"/>
    <n v="6.0149887602339606E-3"/>
    <n v="2.2086762611347116E-3"/>
    <n v="612"/>
    <n v="1055"/>
    <n v="1.7238562091503269"/>
    <s v="Västmanland"/>
    <n v="1"/>
  </r>
  <r>
    <x v="1"/>
    <x v="14"/>
    <x v="14"/>
    <x v="0"/>
    <s v=""/>
    <s v="120603"/>
    <s v="Gåstativ, antal brukare som erhållit personligt förskrivna hjälpmedel"/>
    <x v="1"/>
    <m/>
    <m/>
    <m/>
    <m/>
    <m/>
    <n v="342"/>
    <n v="277141"/>
    <n v="1.2340288878224441E-3"/>
    <n v="6.8376722070839942E-4"/>
    <n v="189"/>
    <n v="153"/>
    <n v="0.80952380952380953"/>
    <s v="Västmanland"/>
    <n v="0"/>
  </r>
  <r>
    <x v="1"/>
    <x v="14"/>
    <x v="14"/>
    <x v="0"/>
    <s v=""/>
    <s v="120606"/>
    <s v="Rollatorer, antal brukare som erhållit personligt förskrivna hjälpmedel"/>
    <x v="2"/>
    <m/>
    <m/>
    <m/>
    <m/>
    <m/>
    <n v="4487"/>
    <n v="277141"/>
    <n v="1.6190314677366396E-2"/>
    <n v="1.7699771992152287E-2"/>
    <n v="4905"/>
    <n v="-418"/>
    <n v="-8.5219164118246704E-2"/>
    <s v="Västmanland"/>
    <n v="0"/>
  </r>
  <r>
    <x v="1"/>
    <x v="14"/>
    <x v="14"/>
    <x v="0"/>
    <s v=""/>
    <s v="120609"/>
    <s v="Gåstolar, antal brukare som erhållit personligt förskrivna hjälpmedel"/>
    <x v="3"/>
    <m/>
    <m/>
    <m/>
    <m/>
    <m/>
    <n v="40"/>
    <n v="277141"/>
    <n v="1.4433086407280047E-4"/>
    <n v="1.4395880160841243E-4"/>
    <n v="40"/>
    <n v="0"/>
    <n v="0"/>
    <s v="Västmanland"/>
    <n v="0"/>
  </r>
  <r>
    <x v="1"/>
    <x v="14"/>
    <x v="14"/>
    <x v="0"/>
    <s v=""/>
    <s v="120612"/>
    <s v="Gåbord, antal brukare som erhållit personligt förskrivna hjälpmedel"/>
    <x v="4"/>
    <m/>
    <m/>
    <m/>
    <m/>
    <m/>
    <n v="832"/>
    <n v="277141"/>
    <n v="3.0020819727142501E-3"/>
    <n v="2.1055331719514962E-3"/>
    <n v="584"/>
    <n v="248"/>
    <n v="0.42465753424657526"/>
    <s v="Västmanland"/>
    <n v="0"/>
  </r>
  <r>
    <x v="1"/>
    <x v="14"/>
    <x v="14"/>
    <x v="0"/>
    <s v=""/>
    <s v="122203"/>
    <s v="Manuella tvåhjulsdrivna rullstolar, antal brukare som erhållit personligt förskrivna hjälpmedel"/>
    <x v="5"/>
    <m/>
    <m/>
    <m/>
    <m/>
    <m/>
    <n v="2245"/>
    <n v="277141"/>
    <n v="8.1005697460859276E-3"/>
    <n v="9.4901365120153378E-3"/>
    <n v="2630"/>
    <n v="-385"/>
    <n v="-0.14638783269961975"/>
    <s v="Västmanland"/>
    <n v="0"/>
  </r>
  <r>
    <x v="1"/>
    <x v="14"/>
    <x v="14"/>
    <x v="0"/>
    <s v=""/>
    <s v="122218"/>
    <s v="Manuella vårdarmanövrerade rullstolar, antal brukare som erhållit personligt förskrivna hjälpmedel"/>
    <x v="6"/>
    <m/>
    <m/>
    <m/>
    <m/>
    <m/>
    <n v="1232"/>
    <n v="277141"/>
    <n v="4.4453906134422549E-3"/>
    <n v="4.3548543873536101E-3"/>
    <n v="1207"/>
    <n v="25"/>
    <n v="2.0712510356255098E-2"/>
    <s v="Västmanland"/>
    <n v="0"/>
  </r>
  <r>
    <x v="1"/>
    <x v="14"/>
    <x v="14"/>
    <x v="0"/>
    <s v=""/>
    <s v="122303"/>
    <s v="Eldrivna rullstolar med manuell direktstyrning, antal brukare som erhållit personligt förskrivna hjälpmedel"/>
    <x v="7"/>
    <m/>
    <m/>
    <m/>
    <m/>
    <m/>
    <n v="107"/>
    <n v="277141"/>
    <n v="3.8608506139474133E-4"/>
    <n v="3.2886202593288721E-4"/>
    <n v="91"/>
    <n v="16"/>
    <n v="0.17582417582417587"/>
    <s v="Västmanland"/>
    <n v="0"/>
  </r>
  <r>
    <x v="1"/>
    <x v="14"/>
    <x v="14"/>
    <x v="0"/>
    <s v=""/>
    <s v="122306"/>
    <s v="Eldrivna rullstolar med elektronisk styrning, antal brukare som erhållit personligt förskrivna hjälpmedel"/>
    <x v="8"/>
    <m/>
    <m/>
    <m/>
    <m/>
    <m/>
    <n v="80"/>
    <n v="277141"/>
    <n v="2.8866172814560095E-4"/>
    <n v="2.8770854560624949E-4"/>
    <n v="80"/>
    <n v="0"/>
    <n v="0"/>
    <s v="Västmanland"/>
    <n v="0"/>
  </r>
  <r>
    <x v="1"/>
    <x v="14"/>
    <x v="14"/>
    <x v="0"/>
    <s v=""/>
    <s v="123603"/>
    <s v="Mobila lyftar för överflyttning av en sittande person med hjälp av slingsäten, antal brukare som erhållit personligt förskrivna hjälpmedel"/>
    <x v="9"/>
    <m/>
    <m/>
    <m/>
    <m/>
    <m/>
    <n v="249"/>
    <n v="277141"/>
    <n v="8.9845962885318307E-4"/>
    <n v="1.0148003437167622E-3"/>
    <n v="281"/>
    <n v="-32"/>
    <n v="-0.11387900355871883"/>
    <s v="Västmanland"/>
    <n v="0"/>
  </r>
  <r>
    <x v="1"/>
    <x v="14"/>
    <x v="14"/>
    <x v="0"/>
    <s v=""/>
    <s v="123604"/>
    <s v="Mobila lyftar för överflyttning av en stående person, antal brukare som erhållit personligt förskrivna hjälpmedel"/>
    <x v="10"/>
    <m/>
    <m/>
    <m/>
    <m/>
    <m/>
    <n v="90"/>
    <n v="277141"/>
    <n v="3.2474444416380108E-4"/>
    <n v="2.7360339916758958E-4"/>
    <n v="76"/>
    <n v="14"/>
    <n v="0.18421052631578938"/>
    <s v="Västmanland"/>
    <n v="0"/>
  </r>
  <r>
    <x v="1"/>
    <x v="14"/>
    <x v="14"/>
    <x v="0"/>
    <s v=""/>
    <s v="123612"/>
    <s v="Stationära lyftar monterade på väggar, golv eller i tak, antal brukare som erhållit personligt förskrivna hjälpmedel"/>
    <x v="11"/>
    <m/>
    <m/>
    <m/>
    <m/>
    <m/>
    <n v="54"/>
    <n v="277141"/>
    <n v="1.9484666649828065E-4"/>
    <n v="1.7848792676996235E-4"/>
    <n v="49"/>
    <n v="5"/>
    <n v="0.1020408163265305"/>
    <s v="Västmanland"/>
    <n v="0"/>
  </r>
  <r>
    <x v="1"/>
    <x v="14"/>
    <x v="14"/>
    <x v="0"/>
    <s v=""/>
    <s v="181210"/>
    <s v="Sängar och lösa sängbottnar, elektiskt reglerbara, antal brukare som erhållit personligt förskrivna hjälpmedel"/>
    <x v="12"/>
    <m/>
    <m/>
    <m/>
    <m/>
    <m/>
    <n v="542"/>
    <n v="277141"/>
    <n v="1.9556832081864465E-3"/>
    <n v="1.9414322400630431E-3"/>
    <n v="538"/>
    <n v="4"/>
    <n v="7.4349442379182396E-3"/>
    <s v="Västmanland"/>
    <n v="0"/>
  </r>
  <r>
    <x v="1"/>
    <x v="14"/>
    <x v="14"/>
    <x v="0"/>
    <s v=""/>
    <s v="181224"/>
    <s v="Separata ställbara rygg- och benstöd för sängar, antal brukare som erhållit personligt förskrivna hjälpmedel"/>
    <x v="13"/>
    <m/>
    <m/>
    <m/>
    <m/>
    <m/>
    <n v="324"/>
    <n v="277141"/>
    <n v="1.1690799989896839E-3"/>
    <n v="1.2736161029968792E-3"/>
    <n v="353"/>
    <n v="-29"/>
    <n v="-8.2152974504249299E-2"/>
    <s v="Västmanland"/>
    <n v="0"/>
  </r>
  <r>
    <x v="1"/>
    <x v="14"/>
    <x v="14"/>
    <x v="0"/>
    <s v=""/>
    <s v="220906"/>
    <s v="Röstförstärkare för personligt bruk, antal brukare som erhållit personligt förskrivna hjälpmedel"/>
    <x v="14"/>
    <m/>
    <m/>
    <m/>
    <m/>
    <m/>
    <n v="14"/>
    <n v="277141"/>
    <n v="5.0515802425480168E-5"/>
    <n v="5.0736749492488366E-5"/>
    <n v="14"/>
    <n v="0"/>
    <n v="0"/>
    <s v="Västmanland"/>
    <n v="0"/>
  </r>
  <r>
    <x v="1"/>
    <x v="14"/>
    <x v="14"/>
    <x v="0"/>
    <s v=""/>
    <s v="222109"/>
    <s v="Samtalsapparater, antal brukare som erhållit personligt förskrivna hjälpmedel"/>
    <x v="15"/>
    <m/>
    <m/>
    <m/>
    <m/>
    <m/>
    <n v="43"/>
    <n v="277141"/>
    <n v="1.5515567887826052E-4"/>
    <n v="1.8409247473052899E-4"/>
    <n v="51"/>
    <n v="-8"/>
    <n v="-0.15686274509803921"/>
    <s v="Västmanland"/>
    <n v="0"/>
  </r>
  <r>
    <x v="1"/>
    <x v="14"/>
    <x v="14"/>
    <x v="0"/>
    <s v=""/>
    <s v="222112"/>
    <s v="Programvara för närkommunikation, antal brukare som erhållit personligt förskrivna hjälpmedel"/>
    <x v="16"/>
    <m/>
    <m/>
    <m/>
    <m/>
    <m/>
    <n v="58"/>
    <n v="277141"/>
    <n v="2.0927975290556072E-4"/>
    <n v="8.066568957631028E-5"/>
    <n v="22"/>
    <n v="36"/>
    <n v="1.6363636363636362"/>
    <s v="Västmanland"/>
    <n v="0"/>
  </r>
  <r>
    <x v="1"/>
    <x v="14"/>
    <x v="14"/>
    <x v="0"/>
    <s v=""/>
    <s v="222712"/>
    <s v="Ur och klockor, antal brukare som erhållit personligt förskrivna hjälpmedel"/>
    <x v="17"/>
    <m/>
    <m/>
    <m/>
    <m/>
    <m/>
    <n v="600"/>
    <n v="277141"/>
    <n v="2.1649629610920075E-3"/>
    <n v="1.0839071616084404E-3"/>
    <n v="300"/>
    <n v="300"/>
    <n v="1"/>
    <s v="Västmanland"/>
    <n v="0"/>
  </r>
  <r>
    <x v="1"/>
    <x v="14"/>
    <x v="14"/>
    <x v="0"/>
    <s v=""/>
    <s v="222715"/>
    <s v="Kalendrar och tidtabeller, antal brukare som erhållit personligt förskrivna hjälpmedel"/>
    <x v="18"/>
    <m/>
    <m/>
    <m/>
    <m/>
    <m/>
    <n v="733"/>
    <n v="277141"/>
    <n v="2.644863084134069E-3"/>
    <n v="1.4280277212541282E-3"/>
    <n v="396"/>
    <n v="337"/>
    <n v="0.85101010101010099"/>
    <s v="Västmanland"/>
    <n v="0"/>
  </r>
  <r>
    <x v="1"/>
    <x v="14"/>
    <x v="14"/>
    <x v="1"/>
    <s v=""/>
    <s v="22061"/>
    <s v="I- och Bakom- örat hörapparater"/>
    <x v="19"/>
    <m/>
    <m/>
    <m/>
    <m/>
    <m/>
    <n v="1704"/>
    <n v="277141"/>
    <n v="6.1484948095013011E-3"/>
    <n v="9.1938915741569226E-3"/>
    <n v="2548"/>
    <n v="-844"/>
    <n v="-0.33124018838304548"/>
    <s v="Västmanland"/>
    <n v="0"/>
  </r>
  <r>
    <x v="1"/>
    <x v="14"/>
    <x v="14"/>
    <x v="2"/>
    <s v=""/>
    <s v="062409"/>
    <s v="Transtibiella proteser, antal brukare som erhållit personligt förskrivna hjälpmedel"/>
    <x v="23"/>
    <m/>
    <m/>
    <m/>
    <m/>
    <m/>
    <n v="21"/>
    <n v="277141"/>
    <n v="7.5773703638220262E-5"/>
    <n v="1.2542301865672633E-4"/>
    <n v="35"/>
    <n v="-14"/>
    <n v="-0.4"/>
    <s v="Västmanland"/>
    <n v="0"/>
  </r>
  <r>
    <x v="1"/>
    <x v="14"/>
    <x v="14"/>
    <x v="3"/>
    <s v=""/>
    <s v="220318"/>
    <s v="Förstorande videosystem, antal brukare som erhållit personligt förskrivna hjälpmedel"/>
    <x v="24"/>
    <m/>
    <m/>
    <m/>
    <m/>
    <m/>
    <n v="67"/>
    <n v="277141"/>
    <n v="2.4175419732194083E-4"/>
    <n v="2.9340544744330734E-4"/>
    <n v="81"/>
    <n v="-14"/>
    <n v="-0.1728395061728395"/>
    <s v="Västmanland"/>
    <n v="0"/>
  </r>
  <r>
    <x v="1"/>
    <x v="14"/>
    <x v="14"/>
    <x v="3"/>
    <s v=""/>
    <s v="221803"/>
    <s v="Utrustning för att spela in och återge ljud, antal brukare som erhållit personligt förskrivna hjälpmedel"/>
    <x v="25"/>
    <m/>
    <m/>
    <m/>
    <m/>
    <m/>
    <n v="42"/>
    <n v="277141"/>
    <n v="1.5154740727644052E-4"/>
    <n v="2.3237072524386567E-4"/>
    <n v="64"/>
    <n v="-22"/>
    <n v="-0.34375"/>
    <s v="Västmanland"/>
    <n v="0"/>
  </r>
  <r>
    <x v="1"/>
    <x v="14"/>
    <x v="14"/>
    <x v="3"/>
    <s v=""/>
    <s v="223021"/>
    <s v="Läsmaskiner, antal brukare som erhållit personligt förskrivna hjälpmedel"/>
    <x v="26"/>
    <m/>
    <m/>
    <m/>
    <m/>
    <m/>
    <n v="4"/>
    <n v="277141"/>
    <n v="1.4433086407280049E-5"/>
    <n v="1.6024742201959825E-5"/>
    <n v="4"/>
    <n v="0"/>
    <n v="0"/>
    <s v="Västmanland"/>
    <n v="0"/>
  </r>
  <r>
    <x v="1"/>
    <x v="15"/>
    <x v="15"/>
    <x v="0"/>
    <s v=""/>
    <s v="042718"/>
    <s v="Hjälpmedel för stimulering av sinnen och känslighet (tyngdtäcken), antal brukare som erhållit personligt förskrivna hjälpmedel"/>
    <x v="0"/>
    <m/>
    <m/>
    <m/>
    <m/>
    <m/>
    <n v="199"/>
    <n v="287676"/>
    <n v="6.9175044146887468E-4"/>
    <n v="2.2086762611347116E-3"/>
    <n v="635"/>
    <n v="-436"/>
    <n v="-0.68661417322834639"/>
    <s v="Dalarna"/>
    <n v="0"/>
  </r>
  <r>
    <x v="1"/>
    <x v="15"/>
    <x v="15"/>
    <x v="0"/>
    <s v=""/>
    <s v="120603"/>
    <s v="Gåstativ, antal brukare som erhållit personligt förskrivna hjälpmedel"/>
    <x v="1"/>
    <m/>
    <m/>
    <m/>
    <m/>
    <m/>
    <n v="31"/>
    <n v="287676"/>
    <n v="1.0776011902278953E-4"/>
    <n v="6.8376722070839942E-4"/>
    <n v="197"/>
    <n v="-166"/>
    <n v="-0.84263959390862941"/>
    <s v="Dalarna"/>
    <n v="0"/>
  </r>
  <r>
    <x v="1"/>
    <x v="15"/>
    <x v="15"/>
    <x v="0"/>
    <s v=""/>
    <s v="120606"/>
    <s v="Rollatorer, antal brukare som erhållit personligt förskrivna hjälpmedel"/>
    <x v="2"/>
    <m/>
    <m/>
    <m/>
    <m/>
    <m/>
    <n v="4784"/>
    <n v="287676"/>
    <n v="1.6629819658226616E-2"/>
    <n v="1.7699771992152287E-2"/>
    <n v="5092"/>
    <n v="-308"/>
    <n v="-6.0487038491751743E-2"/>
    <s v="Dalarna"/>
    <n v="0"/>
  </r>
  <r>
    <x v="1"/>
    <x v="15"/>
    <x v="15"/>
    <x v="0"/>
    <s v=""/>
    <s v="120609"/>
    <s v="Gåstolar, antal brukare som erhållit personligt förskrivna hjälpmedel"/>
    <x v="3"/>
    <m/>
    <m/>
    <m/>
    <m/>
    <m/>
    <n v="32"/>
    <n v="287676"/>
    <n v="1.1123625189449241E-4"/>
    <n v="1.4395880160841243E-4"/>
    <n v="41"/>
    <n v="-9"/>
    <n v="-0.21951219512195119"/>
    <s v="Dalarna"/>
    <n v="0"/>
  </r>
  <r>
    <x v="1"/>
    <x v="15"/>
    <x v="15"/>
    <x v="0"/>
    <s v=""/>
    <s v="120612"/>
    <s v="Gåbord, antal brukare som erhållit personligt förskrivna hjälpmedel"/>
    <x v="4"/>
    <m/>
    <m/>
    <m/>
    <m/>
    <m/>
    <n v="614"/>
    <n v="287676"/>
    <n v="2.134345583225573E-3"/>
    <n v="2.1055331719514962E-3"/>
    <n v="606"/>
    <n v="8"/>
    <n v="1.3201320132013139E-2"/>
    <s v="Dalarna"/>
    <n v="0"/>
  </r>
  <r>
    <x v="1"/>
    <x v="15"/>
    <x v="15"/>
    <x v="0"/>
    <s v=""/>
    <s v="122203"/>
    <s v="Manuella tvåhjulsdrivna rullstolar, antal brukare som erhållit personligt förskrivna hjälpmedel"/>
    <x v="5"/>
    <m/>
    <m/>
    <m/>
    <m/>
    <m/>
    <n v="2845"/>
    <n v="287676"/>
    <n v="9.8895980199947171E-3"/>
    <n v="9.4901365120153378E-3"/>
    <n v="2730"/>
    <n v="115"/>
    <n v="4.2124542124542197E-2"/>
    <s v="Dalarna"/>
    <n v="0"/>
  </r>
  <r>
    <x v="1"/>
    <x v="15"/>
    <x v="15"/>
    <x v="0"/>
    <s v=""/>
    <s v="122218"/>
    <s v="Manuella vårdarmanövrerade rullstolar, antal brukare som erhållit personligt förskrivna hjälpmedel"/>
    <x v="6"/>
    <m/>
    <m/>
    <m/>
    <m/>
    <m/>
    <n v="670"/>
    <n v="287676"/>
    <n v="2.329009024040935E-3"/>
    <n v="4.3548543873536101E-3"/>
    <n v="1253"/>
    <n v="-583"/>
    <n v="-0.46528332003192341"/>
    <s v="Dalarna"/>
    <n v="0"/>
  </r>
  <r>
    <x v="1"/>
    <x v="15"/>
    <x v="15"/>
    <x v="0"/>
    <s v=""/>
    <s v="122303"/>
    <s v="Eldrivna rullstolar med manuell direktstyrning, antal brukare som erhållit personligt förskrivna hjälpmedel"/>
    <x v="7"/>
    <m/>
    <m/>
    <m/>
    <m/>
    <m/>
    <n v="97"/>
    <n v="287676"/>
    <n v="3.3718488855518015E-4"/>
    <n v="3.2886202593288721E-4"/>
    <n v="95"/>
    <n v="2"/>
    <n v="2.1052631578947434E-2"/>
    <s v="Dalarna"/>
    <n v="0"/>
  </r>
  <r>
    <x v="1"/>
    <x v="15"/>
    <x v="15"/>
    <x v="0"/>
    <s v=""/>
    <s v="122306"/>
    <s v="Eldrivna rullstolar med elektronisk styrning, antal brukare som erhållit personligt förskrivna hjälpmedel"/>
    <x v="8"/>
    <m/>
    <m/>
    <m/>
    <m/>
    <m/>
    <n v="144"/>
    <n v="287676"/>
    <n v="5.0056313352521583E-4"/>
    <n v="2.8770854560624949E-4"/>
    <n v="83"/>
    <n v="61"/>
    <n v="0.73493975903614461"/>
    <s v="Dalarna"/>
    <n v="0"/>
  </r>
  <r>
    <x v="1"/>
    <x v="15"/>
    <x v="15"/>
    <x v="0"/>
    <s v=""/>
    <s v="123603"/>
    <s v="Mobila lyftar för överflyttning av en sittande person med hjälp av slingsäten, antal brukare som erhållit personligt förskrivna hjälpmedel"/>
    <x v="9"/>
    <m/>
    <m/>
    <m/>
    <m/>
    <m/>
    <n v="292"/>
    <n v="287676"/>
    <n v="1.0150307985372434E-3"/>
    <n v="1.0148003437167622E-3"/>
    <n v="292"/>
    <n v="0"/>
    <n v="0"/>
    <s v="Dalarna"/>
    <n v="0"/>
  </r>
  <r>
    <x v="1"/>
    <x v="15"/>
    <x v="15"/>
    <x v="0"/>
    <s v=""/>
    <s v="123604"/>
    <s v="Mobila lyftar för överflyttning av en stående person, antal brukare som erhållit personligt förskrivna hjälpmedel"/>
    <x v="10"/>
    <m/>
    <m/>
    <m/>
    <m/>
    <m/>
    <n v="25"/>
    <n v="287676"/>
    <n v="8.6903321792572194E-5"/>
    <n v="2.7360339916758958E-4"/>
    <n v="79"/>
    <n v="-54"/>
    <n v="-0.68354430379746833"/>
    <s v="Dalarna"/>
    <n v="0"/>
  </r>
  <r>
    <x v="1"/>
    <x v="15"/>
    <x v="15"/>
    <x v="0"/>
    <s v=""/>
    <s v="123612"/>
    <s v="Stationära lyftar monterade på väggar, golv eller i tak, antal brukare som erhållit personligt förskrivna hjälpmedel"/>
    <x v="11"/>
    <m/>
    <m/>
    <m/>
    <m/>
    <m/>
    <n v="137"/>
    <n v="287676"/>
    <n v="4.7623020342329564E-4"/>
    <n v="1.7848792676996235E-4"/>
    <n v="51"/>
    <n v="86"/>
    <n v="1.6862745098039214"/>
    <s v="Dalarna"/>
    <n v="0"/>
  </r>
  <r>
    <x v="1"/>
    <x v="15"/>
    <x v="15"/>
    <x v="0"/>
    <s v=""/>
    <s v="181210"/>
    <s v="Sängar och lösa sängbottnar, elektiskt reglerbara, antal brukare som erhållit personligt förskrivna hjälpmedel"/>
    <x v="12"/>
    <m/>
    <m/>
    <m/>
    <m/>
    <m/>
    <n v="684"/>
    <n v="287676"/>
    <n v="2.3776748842447753E-3"/>
    <n v="1.9414322400630431E-3"/>
    <n v="559"/>
    <n v="125"/>
    <n v="0.22361359570661898"/>
    <s v="Dalarna"/>
    <n v="0"/>
  </r>
  <r>
    <x v="1"/>
    <x v="15"/>
    <x v="15"/>
    <x v="0"/>
    <s v=""/>
    <s v="181224"/>
    <s v="Separata ställbara rygg- och benstöd för sängar, antal brukare som erhållit personligt förskrivna hjälpmedel"/>
    <x v="13"/>
    <m/>
    <m/>
    <m/>
    <m/>
    <m/>
    <n v="301"/>
    <n v="287676"/>
    <n v="1.0463159943825693E-3"/>
    <n v="1.2736161029968792E-3"/>
    <n v="366"/>
    <n v="-65"/>
    <n v="-0.17759562841530052"/>
    <s v="Dalarna"/>
    <n v="0"/>
  </r>
  <r>
    <x v="1"/>
    <x v="15"/>
    <x v="15"/>
    <x v="0"/>
    <s v=""/>
    <s v="220906"/>
    <s v="Röstförstärkare för personligt bruk, antal brukare som erhållit personligt förskrivna hjälpmedel"/>
    <x v="14"/>
    <m/>
    <m/>
    <m/>
    <m/>
    <m/>
    <n v="21"/>
    <n v="287676"/>
    <n v="7.2998790305760648E-5"/>
    <n v="5.0736749492488366E-5"/>
    <n v="15"/>
    <n v="6"/>
    <n v="0.39999999999999991"/>
    <s v="Dalarna"/>
    <n v="0"/>
  </r>
  <r>
    <x v="1"/>
    <x v="15"/>
    <x v="15"/>
    <x v="0"/>
    <s v=""/>
    <s v="222109"/>
    <s v="Samtalsapparater, antal brukare som erhållit personligt förskrivna hjälpmedel"/>
    <x v="15"/>
    <m/>
    <m/>
    <m/>
    <m/>
    <m/>
    <n v="98"/>
    <n v="287676"/>
    <n v="3.4066102142688302E-4"/>
    <n v="1.8409247473052899E-4"/>
    <n v="53"/>
    <n v="45"/>
    <n v="0.84905660377358494"/>
    <s v="Dalarna"/>
    <n v="0"/>
  </r>
  <r>
    <x v="1"/>
    <x v="15"/>
    <x v="15"/>
    <x v="0"/>
    <s v=""/>
    <s v="222112"/>
    <s v="Programvara för närkommunikation, antal brukare som erhållit personligt förskrivna hjälpmedel"/>
    <x v="16"/>
    <m/>
    <m/>
    <m/>
    <m/>
    <m/>
    <n v="10"/>
    <n v="287676"/>
    <n v="3.4761328717028879E-5"/>
    <n v="8.066568957631028E-5"/>
    <n v="23"/>
    <n v="-13"/>
    <n v="-0.56521739130434789"/>
    <s v="Dalarna"/>
    <n v="0"/>
  </r>
  <r>
    <x v="1"/>
    <x v="15"/>
    <x v="15"/>
    <x v="0"/>
    <s v=""/>
    <s v="222712"/>
    <s v="Ur och klockor, antal brukare som erhållit personligt förskrivna hjälpmedel"/>
    <x v="17"/>
    <m/>
    <m/>
    <m/>
    <m/>
    <m/>
    <n v="307"/>
    <n v="287676"/>
    <n v="1.0671727916127865E-3"/>
    <n v="1.0839071616084404E-3"/>
    <n v="312"/>
    <n v="-5"/>
    <n v="-1.602564102564108E-2"/>
    <s v="Dalarna"/>
    <n v="0"/>
  </r>
  <r>
    <x v="1"/>
    <x v="15"/>
    <x v="15"/>
    <x v="0"/>
    <s v=""/>
    <s v="222715"/>
    <s v="Kalendrar och tidtabeller, antal brukare som erhållit personligt förskrivna hjälpmedel"/>
    <x v="18"/>
    <m/>
    <m/>
    <m/>
    <m/>
    <m/>
    <n v="412"/>
    <n v="287676"/>
    <n v="1.4321667431415898E-3"/>
    <n v="1.4280277212541282E-3"/>
    <n v="411"/>
    <n v="1"/>
    <n v="2.4330900243310083E-3"/>
    <s v="Dalarna"/>
    <n v="0"/>
  </r>
  <r>
    <x v="1"/>
    <x v="15"/>
    <x v="15"/>
    <x v="1"/>
    <s v=""/>
    <s v="22061"/>
    <s v="I- och Bakom- örat hörapparater"/>
    <x v="19"/>
    <m/>
    <m/>
    <m/>
    <m/>
    <m/>
    <n v="2619"/>
    <n v="287676"/>
    <n v="9.1039919909898636E-3"/>
    <n v="9.1938915741569226E-3"/>
    <n v="2645"/>
    <n v="-26"/>
    <n v="-9.8298676748582725E-3"/>
    <s v="Dalarna"/>
    <n v="0"/>
  </r>
  <r>
    <x v="1"/>
    <x v="15"/>
    <x v="15"/>
    <x v="2"/>
    <s v=""/>
    <s v="062409"/>
    <s v="Transtibiella proteser, antal brukare som erhållit personligt förskrivna hjälpmedel"/>
    <x v="23"/>
    <m/>
    <m/>
    <m/>
    <m/>
    <m/>
    <n v="30"/>
    <n v="287676"/>
    <n v="1.0428398615108664E-4"/>
    <n v="1.2542301865672633E-4"/>
    <n v="36"/>
    <n v="-6"/>
    <n v="-0.16666666666666663"/>
    <s v="Dalarna"/>
    <n v="0"/>
  </r>
  <r>
    <x v="1"/>
    <x v="15"/>
    <x v="15"/>
    <x v="3"/>
    <s v=""/>
    <s v="220318"/>
    <s v="Förstorande videosystem, antal brukare som erhållit personligt förskrivna hjälpmedel"/>
    <x v="24"/>
    <m/>
    <m/>
    <m/>
    <m/>
    <m/>
    <n v="101"/>
    <n v="287676"/>
    <n v="3.5108942004199171E-4"/>
    <n v="2.9340544744330734E-4"/>
    <n v="84"/>
    <n v="17"/>
    <n v="0.20238095238095233"/>
    <s v="Dalarna"/>
    <n v="0"/>
  </r>
  <r>
    <x v="1"/>
    <x v="15"/>
    <x v="15"/>
    <x v="3"/>
    <s v=""/>
    <s v="221803"/>
    <s v="Utrustning för att spela in och återge ljud, antal brukare som erhållit personligt förskrivna hjälpmedel"/>
    <x v="25"/>
    <m/>
    <m/>
    <m/>
    <m/>
    <m/>
    <n v="39"/>
    <n v="287676"/>
    <n v="1.3556918199641264E-4"/>
    <n v="2.3237072524386567E-4"/>
    <n v="67"/>
    <n v="-28"/>
    <n v="-0.41791044776119401"/>
    <s v="Dalarna"/>
    <n v="0"/>
  </r>
  <r>
    <x v="1"/>
    <x v="15"/>
    <x v="15"/>
    <x v="3"/>
    <s v=""/>
    <s v="223021"/>
    <s v="Läsmaskiner, antal brukare som erhållit personligt förskrivna hjälpmedel"/>
    <x v="26"/>
    <m/>
    <m/>
    <m/>
    <m/>
    <m/>
    <n v="2"/>
    <n v="287676"/>
    <n v="6.9522657434057756E-6"/>
    <n v="1.6024742201959825E-5"/>
    <n v="5"/>
    <n v="-3"/>
    <n v="-0.6"/>
    <s v="Dalarna"/>
    <n v="0"/>
  </r>
  <r>
    <x v="1"/>
    <x v="16"/>
    <x v="16"/>
    <x v="0"/>
    <s v=""/>
    <s v="042718"/>
    <s v="Hjälpmedel för stimulering av sinnen och känslighet (tyngdtäcken), antal brukare som erhållit personligt förskrivna hjälpmedel"/>
    <x v="0"/>
    <m/>
    <m/>
    <m/>
    <m/>
    <m/>
    <n v="90"/>
    <n v="287502"/>
    <n v="3.130413005822568E-4"/>
    <n v="2.2086762611347116E-3"/>
    <n v="635"/>
    <n v="-545"/>
    <n v="-0.8582677165354331"/>
    <s v="Gävleborg"/>
    <n v="1"/>
  </r>
  <r>
    <x v="1"/>
    <x v="16"/>
    <x v="16"/>
    <x v="0"/>
    <s v=""/>
    <s v="120612"/>
    <s v="Gåbord, antal brukare som erhållit personligt förskrivna hjälpmedel"/>
    <x v="4"/>
    <m/>
    <m/>
    <m/>
    <m/>
    <m/>
    <n v="505"/>
    <n v="287502"/>
    <n v="1.7565095199337743E-3"/>
    <n v="2.1055331719514962E-3"/>
    <n v="605"/>
    <n v="-100"/>
    <n v="-0.16528925619834711"/>
    <s v="Gävleborg"/>
    <n v="0"/>
  </r>
  <r>
    <x v="1"/>
    <x v="16"/>
    <x v="16"/>
    <x v="0"/>
    <s v=""/>
    <s v="122203"/>
    <s v="Manuella tvåhjulsdrivna rullstolar, antal brukare som erhållit personligt förskrivna hjälpmedel"/>
    <x v="5"/>
    <m/>
    <m/>
    <m/>
    <m/>
    <m/>
    <n v="2805"/>
    <n v="287502"/>
    <n v="9.7564538681470039E-3"/>
    <n v="9.4901365120153378E-3"/>
    <n v="2728"/>
    <n v="77"/>
    <n v="2.8225806451612989E-2"/>
    <s v="Gävleborg"/>
    <n v="0"/>
  </r>
  <r>
    <x v="1"/>
    <x v="16"/>
    <x v="16"/>
    <x v="0"/>
    <s v=""/>
    <s v="122218"/>
    <s v="Manuella vårdarmanövrerade rullstolar, antal brukare som erhållit personligt förskrivna hjälpmedel"/>
    <x v="6"/>
    <m/>
    <m/>
    <m/>
    <m/>
    <m/>
    <n v="1226"/>
    <n v="287502"/>
    <n v="4.2643181612649654E-3"/>
    <n v="4.3548543873536101E-3"/>
    <n v="1252"/>
    <n v="-26"/>
    <n v="-2.0766773162939289E-2"/>
    <s v="Gävleborg"/>
    <n v="0"/>
  </r>
  <r>
    <x v="1"/>
    <x v="16"/>
    <x v="16"/>
    <x v="0"/>
    <s v=""/>
    <s v="122303"/>
    <s v="Eldrivna rullstolar med manuell direktstyrning, antal brukare som erhållit personligt förskrivna hjälpmedel"/>
    <x v="7"/>
    <m/>
    <m/>
    <m/>
    <m/>
    <m/>
    <n v="26"/>
    <n v="287502"/>
    <n v="9.043415350154086E-5"/>
    <n v="3.2886202593288721E-4"/>
    <n v="95"/>
    <n v="-69"/>
    <n v="-0.72631578947368425"/>
    <s v="Gävleborg"/>
    <n v="0"/>
  </r>
  <r>
    <x v="1"/>
    <x v="16"/>
    <x v="16"/>
    <x v="0"/>
    <s v=""/>
    <s v="122306"/>
    <s v="Eldrivna rullstolar med elektronisk styrning, antal brukare som erhållit personligt förskrivna hjälpmedel"/>
    <x v="8"/>
    <m/>
    <m/>
    <m/>
    <m/>
    <m/>
    <n v="79"/>
    <n v="287502"/>
    <n v="2.7478069717775874E-4"/>
    <n v="2.8770854560624949E-4"/>
    <n v="83"/>
    <n v="-4"/>
    <n v="-4.8192771084337394E-2"/>
    <s v="Gävleborg"/>
    <n v="0"/>
  </r>
  <r>
    <x v="1"/>
    <x v="16"/>
    <x v="16"/>
    <x v="0"/>
    <s v=""/>
    <s v="123603"/>
    <s v="Mobila lyftar för överflyttning av en sittande person med hjälp av slingsäten, antal brukare som erhållit personligt förskrivna hjälpmedel"/>
    <x v="9"/>
    <m/>
    <m/>
    <m/>
    <m/>
    <m/>
    <n v="491"/>
    <n v="287502"/>
    <n v="1.7078142065098678E-3"/>
    <n v="1.0148003437167622E-3"/>
    <n v="292"/>
    <n v="199"/>
    <n v="0.68150684931506844"/>
    <s v="Gävleborg"/>
    <n v="0"/>
  </r>
  <r>
    <x v="1"/>
    <x v="16"/>
    <x v="16"/>
    <x v="0"/>
    <s v=""/>
    <s v="123604"/>
    <s v="Mobila lyftar för överflyttning av en stående person, antal brukare som erhållit personligt förskrivna hjälpmedel"/>
    <x v="10"/>
    <m/>
    <m/>
    <m/>
    <m/>
    <m/>
    <n v="159"/>
    <n v="287502"/>
    <n v="5.5303963102865366E-4"/>
    <n v="2.7360339916758958E-4"/>
    <n v="79"/>
    <n v="80"/>
    <n v="1.0126582278481013"/>
    <s v="Gävleborg"/>
    <n v="0"/>
  </r>
  <r>
    <x v="1"/>
    <x v="16"/>
    <x v="16"/>
    <x v="0"/>
    <s v=""/>
    <s v="123612"/>
    <s v="Stationära lyftar monterade på väggar, golv eller i tak, antal brukare som erhållit personligt förskrivna hjälpmedel"/>
    <x v="11"/>
    <m/>
    <m/>
    <m/>
    <m/>
    <m/>
    <n v="68"/>
    <n v="287502"/>
    <n v="2.3652009377326071E-4"/>
    <n v="1.7848792676996235E-4"/>
    <n v="51"/>
    <n v="17"/>
    <n v="0.33333333333333326"/>
    <s v="Gävleborg"/>
    <n v="0"/>
  </r>
  <r>
    <x v="1"/>
    <x v="16"/>
    <x v="16"/>
    <x v="0"/>
    <s v=""/>
    <s v="181210"/>
    <s v="Sängar och lösa sängbottnar, elektiskt reglerbara, antal brukare som erhållit personligt förskrivna hjälpmedel"/>
    <x v="12"/>
    <m/>
    <m/>
    <m/>
    <m/>
    <m/>
    <n v="1034"/>
    <n v="287502"/>
    <n v="3.5964967200228172E-3"/>
    <n v="1.9414322400630431E-3"/>
    <n v="558"/>
    <n v="476"/>
    <n v="0.85304659498207891"/>
    <s v="Gävleborg"/>
    <n v="0"/>
  </r>
  <r>
    <x v="1"/>
    <x v="16"/>
    <x v="16"/>
    <x v="0"/>
    <s v=""/>
    <s v="181224"/>
    <s v="Separata ställbara rygg- och benstöd för sängar, antal brukare som erhållit personligt förskrivna hjälpmedel"/>
    <x v="13"/>
    <m/>
    <m/>
    <m/>
    <m/>
    <m/>
    <n v="352"/>
    <n v="287502"/>
    <n v="1.2243393089439378E-3"/>
    <n v="1.2736161029968792E-3"/>
    <n v="366"/>
    <n v="-14"/>
    <n v="-3.8251366120218622E-2"/>
    <s v="Gävleborg"/>
    <n v="0"/>
  </r>
  <r>
    <x v="1"/>
    <x v="16"/>
    <x v="16"/>
    <x v="0"/>
    <s v=""/>
    <s v="220906"/>
    <s v="Röstförstärkare för personligt bruk, antal brukare som erhållit personligt förskrivna hjälpmedel"/>
    <x v="14"/>
    <m/>
    <m/>
    <m/>
    <m/>
    <m/>
    <n v="16"/>
    <n v="287502"/>
    <n v="5.5651786770178988E-5"/>
    <n v="5.0736749492488366E-5"/>
    <n v="15"/>
    <n v="1"/>
    <n v="6.6666666666666652E-2"/>
    <s v="Gävleborg"/>
    <n v="0"/>
  </r>
  <r>
    <x v="1"/>
    <x v="16"/>
    <x v="16"/>
    <x v="0"/>
    <s v=""/>
    <s v="222109"/>
    <s v="Samtalsapparater, antal brukare som erhållit personligt förskrivna hjälpmedel"/>
    <x v="15"/>
    <m/>
    <m/>
    <m/>
    <m/>
    <m/>
    <n v="77"/>
    <n v="287502"/>
    <n v="2.6782422383148639E-4"/>
    <n v="1.8409247473052899E-4"/>
    <n v="53"/>
    <n v="24"/>
    <n v="0.45283018867924518"/>
    <s v="Gävleborg"/>
    <n v="0"/>
  </r>
  <r>
    <x v="1"/>
    <x v="16"/>
    <x v="16"/>
    <x v="0"/>
    <s v=""/>
    <s v="222112"/>
    <s v="Programvara för närkommunikation, antal brukare som erhållit personligt förskrivna hjälpmedel"/>
    <x v="16"/>
    <m/>
    <m/>
    <m/>
    <m/>
    <m/>
    <n v="25"/>
    <n v="287502"/>
    <n v="8.6955916828404669E-5"/>
    <n v="8.066568957631028E-5"/>
    <n v="23"/>
    <n v="2"/>
    <n v="8.6956521739130377E-2"/>
    <s v="Gävleborg"/>
    <n v="0"/>
  </r>
  <r>
    <x v="1"/>
    <x v="16"/>
    <x v="16"/>
    <x v="0"/>
    <s v=""/>
    <s v="222712"/>
    <s v="Ur och klockor, antal brukare som erhållit personligt förskrivna hjälpmedel"/>
    <x v="17"/>
    <m/>
    <m/>
    <m/>
    <m/>
    <m/>
    <n v="103"/>
    <n v="287502"/>
    <n v="3.5825837733302726E-4"/>
    <n v="1.0839071616084404E-3"/>
    <n v="312"/>
    <n v="-209"/>
    <n v="-0.66987179487179493"/>
    <s v="Gävleborg"/>
    <n v="0"/>
  </r>
  <r>
    <x v="1"/>
    <x v="16"/>
    <x v="16"/>
    <x v="0"/>
    <s v=""/>
    <s v="222715"/>
    <s v="Kalendrar och tidtabeller, antal brukare som erhållit personligt förskrivna hjälpmedel"/>
    <x v="18"/>
    <m/>
    <m/>
    <m/>
    <m/>
    <m/>
    <n v="208"/>
    <n v="287502"/>
    <n v="7.2347322801232688E-4"/>
    <n v="1.4280277212541282E-3"/>
    <n v="411"/>
    <n v="-203"/>
    <n v="-0.4939172749391727"/>
    <s v="Gävleborg"/>
    <n v="0"/>
  </r>
  <r>
    <x v="1"/>
    <x v="16"/>
    <x v="16"/>
    <x v="1"/>
    <s v=""/>
    <s v="22061"/>
    <s v="I- och Bakom- örat hörapparater"/>
    <x v="19"/>
    <m/>
    <m/>
    <m/>
    <m/>
    <m/>
    <n v="3055"/>
    <n v="287502"/>
    <n v="1.0626013036431051E-2"/>
    <n v="9.1938915741569226E-3"/>
    <n v="2643"/>
    <n v="412"/>
    <n v="0.15588346575860768"/>
    <s v="Gävleborg"/>
    <n v="0"/>
  </r>
  <r>
    <x v="1"/>
    <x v="16"/>
    <x v="16"/>
    <x v="2"/>
    <s v=""/>
    <s v="062409"/>
    <s v="Transtibiella proteser, antal brukare som erhållit personligt förskrivna hjälpmedel"/>
    <x v="23"/>
    <m/>
    <m/>
    <m/>
    <m/>
    <m/>
    <n v="51"/>
    <n v="287502"/>
    <n v="1.7739007032994554E-4"/>
    <n v="1.2542301865672633E-4"/>
    <n v="36"/>
    <n v="15"/>
    <n v="0.41666666666666674"/>
    <s v="Gävleborg"/>
    <n v="0"/>
  </r>
  <r>
    <x v="1"/>
    <x v="16"/>
    <x v="16"/>
    <x v="3"/>
    <s v=""/>
    <s v="220318"/>
    <s v="Förstorande videosystem, antal brukare som erhållit personligt förskrivna hjälpmedel"/>
    <x v="24"/>
    <m/>
    <m/>
    <m/>
    <m/>
    <m/>
    <n v="67"/>
    <n v="287502"/>
    <n v="2.3304185710012451E-4"/>
    <n v="2.9340544744330734E-4"/>
    <n v="84"/>
    <n v="-17"/>
    <n v="-0.20238095238095233"/>
    <s v="Gävleborg"/>
    <n v="0"/>
  </r>
  <r>
    <x v="1"/>
    <x v="16"/>
    <x v="16"/>
    <x v="3"/>
    <s v=""/>
    <s v="221803"/>
    <s v="Utrustning för att spela in och återge ljud, antal brukare som erhållit personligt förskrivna hjälpmedel"/>
    <x v="25"/>
    <m/>
    <m/>
    <m/>
    <m/>
    <m/>
    <n v="0"/>
    <n v="287502"/>
    <n v="0"/>
    <n v="2.3237072524386567E-4"/>
    <n v="67"/>
    <n v="-67"/>
    <n v="-1"/>
    <s v="Gävleborg"/>
    <n v="0"/>
  </r>
  <r>
    <x v="1"/>
    <x v="16"/>
    <x v="16"/>
    <x v="3"/>
    <s v=""/>
    <s v="223021"/>
    <s v="Läsmaskiner, antal brukare som erhållit personligt förskrivna hjälpmedel"/>
    <x v="26"/>
    <m/>
    <m/>
    <m/>
    <m/>
    <m/>
    <n v="4"/>
    <n v="287502"/>
    <n v="1.3912946692544747E-5"/>
    <n v="1.6024742201959825E-5"/>
    <n v="5"/>
    <n v="-1"/>
    <n v="-0.19999999999999996"/>
    <s v="Gävleborg"/>
    <n v="0"/>
  </r>
  <r>
    <x v="1"/>
    <x v="17"/>
    <x v="17"/>
    <x v="0"/>
    <s v=""/>
    <s v="042718"/>
    <s v="Hjälpmedel för stimulering av sinnen och känslighet (tyngdtäcken), antal brukare som erhållit personligt förskrivna hjälpmedel"/>
    <x v="0"/>
    <m/>
    <m/>
    <m/>
    <m/>
    <m/>
    <n v="1229"/>
    <n v="244554"/>
    <n v="5.0254749462286452E-3"/>
    <n v="2.2086762611347116E-3"/>
    <n v="540"/>
    <n v="689"/>
    <n v="1.2759259259259261"/>
    <s v="Västernorrland"/>
    <n v="1"/>
  </r>
  <r>
    <x v="1"/>
    <x v="17"/>
    <x v="17"/>
    <x v="0"/>
    <s v=""/>
    <s v="120603"/>
    <s v="Gåstativ, antal brukare som erhållit personligt förskrivna hjälpmedel"/>
    <x v="1"/>
    <m/>
    <m/>
    <m/>
    <m/>
    <m/>
    <n v="0"/>
    <n v="244554"/>
    <n v="0"/>
    <n v="6.8376722070839942E-4"/>
    <n v="167"/>
    <n v="-167"/>
    <n v="-1"/>
    <s v="Västernorrland"/>
    <n v="0"/>
  </r>
  <r>
    <x v="1"/>
    <x v="17"/>
    <x v="17"/>
    <x v="0"/>
    <s v=""/>
    <s v="120606"/>
    <s v="Rollatorer, antal brukare som erhållit personligt förskrivna hjälpmedel"/>
    <x v="2"/>
    <m/>
    <m/>
    <m/>
    <m/>
    <m/>
    <n v="5731"/>
    <n v="244554"/>
    <n v="2.3434497084488498E-2"/>
    <n v="1.7699771992152287E-2"/>
    <n v="4329"/>
    <n v="1402"/>
    <n v="0.32386232386232394"/>
    <s v="Västernorrland"/>
    <n v="0"/>
  </r>
  <r>
    <x v="1"/>
    <x v="17"/>
    <x v="17"/>
    <x v="0"/>
    <s v=""/>
    <s v="120609"/>
    <s v="Gåstolar, antal brukare som erhållit personligt förskrivna hjälpmedel"/>
    <x v="3"/>
    <m/>
    <m/>
    <m/>
    <m/>
    <m/>
    <n v="47"/>
    <n v="244554"/>
    <n v="1.921865927361646E-4"/>
    <n v="1.4395880160841243E-4"/>
    <n v="35"/>
    <n v="12"/>
    <n v="0.34285714285714275"/>
    <s v="Västernorrland"/>
    <n v="0"/>
  </r>
  <r>
    <x v="1"/>
    <x v="17"/>
    <x v="17"/>
    <x v="0"/>
    <s v=""/>
    <s v="120612"/>
    <s v="Gåbord, antal brukare som erhållit personligt förskrivna hjälpmedel"/>
    <x v="4"/>
    <m/>
    <m/>
    <m/>
    <m/>
    <m/>
    <n v="573"/>
    <n v="244554"/>
    <n v="2.34304080080473E-3"/>
    <n v="2.1055331719514962E-3"/>
    <n v="515"/>
    <n v="58"/>
    <n v="0.11262135922330097"/>
    <s v="Västernorrland"/>
    <n v="0"/>
  </r>
  <r>
    <x v="1"/>
    <x v="17"/>
    <x v="17"/>
    <x v="0"/>
    <s v=""/>
    <s v="122203"/>
    <s v="Manuella tvåhjulsdrivna rullstolar, antal brukare som erhållit personligt förskrivna hjälpmedel"/>
    <x v="5"/>
    <m/>
    <m/>
    <m/>
    <m/>
    <m/>
    <n v="2645"/>
    <n v="244554"/>
    <n v="1.0815607186960754E-2"/>
    <n v="9.4901365120153378E-3"/>
    <n v="2321"/>
    <n v="324"/>
    <n v="0.13959500215424381"/>
    <s v="Västernorrland"/>
    <n v="0"/>
  </r>
  <r>
    <x v="1"/>
    <x v="17"/>
    <x v="17"/>
    <x v="0"/>
    <s v=""/>
    <s v="122218"/>
    <s v="Manuella vårdarmanövrerade rullstolar, antal brukare som erhållit personligt förskrivna hjälpmedel"/>
    <x v="6"/>
    <m/>
    <m/>
    <m/>
    <m/>
    <m/>
    <n v="1612"/>
    <n v="244554"/>
    <n v="6.5915912232063266E-3"/>
    <n v="4.3548543873536101E-3"/>
    <n v="1065"/>
    <n v="547"/>
    <n v="0.51361502347417831"/>
    <s v="Västernorrland"/>
    <n v="1"/>
  </r>
  <r>
    <x v="1"/>
    <x v="17"/>
    <x v="17"/>
    <x v="0"/>
    <s v=""/>
    <s v="122303"/>
    <s v="Eldrivna rullstolar med manuell direktstyrning, antal brukare som erhållit personligt förskrivna hjälpmedel"/>
    <x v="7"/>
    <m/>
    <m/>
    <m/>
    <m/>
    <m/>
    <n v="51"/>
    <n v="244554"/>
    <n v="2.0854289850094458E-4"/>
    <n v="3.2886202593288721E-4"/>
    <n v="80"/>
    <n v="-29"/>
    <n v="-0.36250000000000004"/>
    <s v="Västernorrland"/>
    <n v="0"/>
  </r>
  <r>
    <x v="1"/>
    <x v="17"/>
    <x v="17"/>
    <x v="0"/>
    <s v=""/>
    <s v="122306"/>
    <s v="Eldrivna rullstolar med elektronisk styrning, antal brukare som erhållit personligt förskrivna hjälpmedel"/>
    <x v="8"/>
    <m/>
    <m/>
    <m/>
    <m/>
    <m/>
    <n v="131"/>
    <n v="244554"/>
    <n v="5.3566901379654389E-4"/>
    <n v="2.8770854560624949E-4"/>
    <n v="70"/>
    <n v="61"/>
    <n v="0.87142857142857144"/>
    <s v="Västernorrland"/>
    <n v="0"/>
  </r>
  <r>
    <x v="1"/>
    <x v="17"/>
    <x v="17"/>
    <x v="0"/>
    <s v=""/>
    <s v="123603"/>
    <s v="Mobila lyftar för överflyttning av en sittande person med hjälp av slingsäten, antal brukare som erhållit personligt förskrivna hjälpmedel"/>
    <x v="9"/>
    <m/>
    <m/>
    <m/>
    <m/>
    <m/>
    <n v="399"/>
    <n v="244554"/>
    <n v="1.6315415000368017E-3"/>
    <n v="1.0148003437167622E-3"/>
    <n v="248"/>
    <n v="151"/>
    <n v="0.6088709677419355"/>
    <s v="Västernorrland"/>
    <n v="0"/>
  </r>
  <r>
    <x v="1"/>
    <x v="17"/>
    <x v="17"/>
    <x v="0"/>
    <s v=""/>
    <s v="123604"/>
    <s v="Mobila lyftar för överflyttning av en stående person, antal brukare som erhållit personligt förskrivna hjälpmedel"/>
    <x v="10"/>
    <m/>
    <m/>
    <m/>
    <m/>
    <m/>
    <n v="103"/>
    <n v="244554"/>
    <n v="4.2117487344308415E-4"/>
    <n v="2.7360339916758958E-4"/>
    <n v="67"/>
    <n v="36"/>
    <n v="0.53731343283582089"/>
    <s v="Västernorrland"/>
    <n v="0"/>
  </r>
  <r>
    <x v="1"/>
    <x v="17"/>
    <x v="17"/>
    <x v="0"/>
    <s v=""/>
    <s v="123612"/>
    <s v="Stationära lyftar monterade på väggar, golv eller i tak, antal brukare som erhållit personligt förskrivna hjälpmedel"/>
    <x v="11"/>
    <m/>
    <m/>
    <m/>
    <m/>
    <m/>
    <n v="8"/>
    <n v="244554"/>
    <n v="3.2712611529559936E-5"/>
    <n v="1.7848792676996235E-4"/>
    <n v="44"/>
    <n v="-36"/>
    <n v="-0.81818181818181812"/>
    <s v="Västernorrland"/>
    <n v="0"/>
  </r>
  <r>
    <x v="1"/>
    <x v="17"/>
    <x v="17"/>
    <x v="0"/>
    <s v=""/>
    <s v="181210"/>
    <s v="Sängar och lösa sängbottnar, elektiskt reglerbara, antal brukare som erhållit personligt förskrivna hjälpmedel"/>
    <x v="12"/>
    <m/>
    <m/>
    <m/>
    <m/>
    <m/>
    <n v="693"/>
    <n v="244554"/>
    <n v="2.8337299737481291E-3"/>
    <n v="1.9414322400630431E-3"/>
    <n v="475"/>
    <n v="218"/>
    <n v="0.45894736842105255"/>
    <s v="Västernorrland"/>
    <n v="0"/>
  </r>
  <r>
    <x v="1"/>
    <x v="17"/>
    <x v="17"/>
    <x v="0"/>
    <s v=""/>
    <s v="181224"/>
    <s v="Separata ställbara rygg- och benstöd för sängar, antal brukare som erhållit personligt förskrivna hjälpmedel"/>
    <x v="13"/>
    <m/>
    <m/>
    <m/>
    <m/>
    <m/>
    <n v="365"/>
    <n v="244554"/>
    <n v="1.492512901036172E-3"/>
    <n v="1.2736161029968792E-3"/>
    <n v="311"/>
    <n v="54"/>
    <n v="0.17363344051446949"/>
    <s v="Västernorrland"/>
    <n v="0"/>
  </r>
  <r>
    <x v="1"/>
    <x v="17"/>
    <x v="17"/>
    <x v="0"/>
    <s v=""/>
    <s v="220906"/>
    <s v="Röstförstärkare för personligt bruk, antal brukare som erhållit personligt förskrivna hjälpmedel"/>
    <x v="14"/>
    <m/>
    <m/>
    <m/>
    <m/>
    <m/>
    <n v="10"/>
    <n v="244554"/>
    <n v="4.089076441194992E-5"/>
    <n v="5.0736749492488366E-5"/>
    <n v="12"/>
    <n v="-2"/>
    <n v="-0.16666666666666663"/>
    <s v="Västernorrland"/>
    <n v="0"/>
  </r>
  <r>
    <x v="1"/>
    <x v="17"/>
    <x v="17"/>
    <x v="0"/>
    <s v=""/>
    <s v="222109"/>
    <s v="Samtalsapparater, antal brukare som erhållit personligt förskrivna hjälpmedel"/>
    <x v="15"/>
    <m/>
    <m/>
    <m/>
    <m/>
    <m/>
    <n v="89"/>
    <n v="244554"/>
    <n v="3.6392780326635426E-4"/>
    <n v="1.8409247473052899E-4"/>
    <n v="45"/>
    <n v="44"/>
    <n v="0.97777777777777786"/>
    <s v="Västernorrland"/>
    <n v="0"/>
  </r>
  <r>
    <x v="1"/>
    <x v="17"/>
    <x v="17"/>
    <x v="0"/>
    <s v=""/>
    <s v="222112"/>
    <s v="Programvara för närkommunikation, antal brukare som erhållit personligt förskrivna hjälpmedel"/>
    <x v="16"/>
    <m/>
    <m/>
    <m/>
    <m/>
    <m/>
    <n v="0"/>
    <n v="244554"/>
    <n v="0"/>
    <n v="8.066568957631028E-5"/>
    <n v="20"/>
    <n v="-20"/>
    <n v="-1"/>
    <s v="Västernorrland"/>
    <n v="0"/>
  </r>
  <r>
    <x v="1"/>
    <x v="17"/>
    <x v="17"/>
    <x v="0"/>
    <s v=""/>
    <s v="222712"/>
    <s v="Ur och klockor, antal brukare som erhållit personligt förskrivna hjälpmedel"/>
    <x v="17"/>
    <m/>
    <m/>
    <m/>
    <m/>
    <m/>
    <n v="187"/>
    <n v="244554"/>
    <n v="7.6465729450346347E-4"/>
    <n v="1.0839071616084404E-3"/>
    <n v="265"/>
    <n v="-78"/>
    <n v="-0.29433962264150948"/>
    <s v="Västernorrland"/>
    <n v="0"/>
  </r>
  <r>
    <x v="1"/>
    <x v="17"/>
    <x v="17"/>
    <x v="0"/>
    <s v=""/>
    <s v="222715"/>
    <s v="Kalendrar och tidtabeller, antal brukare som erhållit personligt förskrivna hjälpmedel"/>
    <x v="18"/>
    <m/>
    <m/>
    <m/>
    <m/>
    <m/>
    <n v="747"/>
    <n v="244554"/>
    <n v="3.0545401015726588E-3"/>
    <n v="1.4280277212541282E-3"/>
    <n v="349"/>
    <n v="398"/>
    <n v="1.1404011461318051"/>
    <s v="Västernorrland"/>
    <n v="0"/>
  </r>
  <r>
    <x v="1"/>
    <x v="17"/>
    <x v="17"/>
    <x v="1"/>
    <s v=""/>
    <s v="22061"/>
    <s v="I- och Bakom- örat hörapparater"/>
    <x v="19"/>
    <m/>
    <m/>
    <m/>
    <m/>
    <m/>
    <n v="3086"/>
    <n v="244554"/>
    <n v="1.2618889897527744E-2"/>
    <n v="9.1938915741569226E-3"/>
    <n v="2248"/>
    <n v="838"/>
    <n v="0.37277580071174388"/>
    <s v="Västernorrland"/>
    <n v="0"/>
  </r>
  <r>
    <x v="1"/>
    <x v="17"/>
    <x v="17"/>
    <x v="2"/>
    <s v=""/>
    <s v="062409"/>
    <s v="Transtibiella proteser, antal brukare som erhållit personligt förskrivna hjälpmedel"/>
    <x v="23"/>
    <m/>
    <m/>
    <m/>
    <m/>
    <m/>
    <n v="53"/>
    <n v="244554"/>
    <n v="2.1672105138333456E-4"/>
    <n v="1.2542301865672633E-4"/>
    <n v="31"/>
    <n v="22"/>
    <n v="0.70967741935483875"/>
    <s v="Västernorrland"/>
    <n v="0"/>
  </r>
  <r>
    <x v="1"/>
    <x v="17"/>
    <x v="17"/>
    <x v="3"/>
    <s v=""/>
    <s v="220318"/>
    <s v="Förstorande videosystem, antal brukare som erhållit personligt förskrivna hjälpmedel"/>
    <x v="24"/>
    <m/>
    <m/>
    <m/>
    <m/>
    <m/>
    <n v="89"/>
    <n v="244554"/>
    <n v="3.6392780326635426E-4"/>
    <n v="2.9340544744330734E-4"/>
    <n v="72"/>
    <n v="17"/>
    <n v="0.23611111111111116"/>
    <s v="Västernorrland"/>
    <n v="0"/>
  </r>
  <r>
    <x v="1"/>
    <x v="17"/>
    <x v="17"/>
    <x v="3"/>
    <s v=""/>
    <s v="221803"/>
    <s v="Utrustning för att spela in och återge ljud, antal brukare som erhållit personligt förskrivna hjälpmedel"/>
    <x v="25"/>
    <m/>
    <m/>
    <m/>
    <m/>
    <m/>
    <n v="81"/>
    <n v="244554"/>
    <n v="3.3121519173679435E-4"/>
    <n v="2.3237072524386567E-4"/>
    <n v="57"/>
    <n v="24"/>
    <n v="0.42105263157894735"/>
    <s v="Västernorrland"/>
    <n v="0"/>
  </r>
  <r>
    <x v="1"/>
    <x v="17"/>
    <x v="17"/>
    <x v="3"/>
    <s v=""/>
    <s v="223021"/>
    <s v="Läsmaskiner, antal brukare som erhållit personligt förskrivna hjälpmedel"/>
    <x v="26"/>
    <m/>
    <m/>
    <m/>
    <m/>
    <m/>
    <n v="7"/>
    <n v="244554"/>
    <n v="2.8623535088364941E-5"/>
    <n v="1.6024742201959825E-5"/>
    <n v="4"/>
    <n v="3"/>
    <n v="0.75"/>
    <s v="Västernorrland"/>
    <n v="0"/>
  </r>
  <r>
    <x v="1"/>
    <x v="18"/>
    <x v="18"/>
    <x v="1"/>
    <s v=""/>
    <s v="22061"/>
    <s v="I- och Bakom- örat hörapparater"/>
    <x v="19"/>
    <m/>
    <m/>
    <m/>
    <m/>
    <m/>
    <n v="1051"/>
    <n v="131155"/>
    <n v="8.0134192367809082E-3"/>
    <n v="9.1938915741569226E-3"/>
    <n v="1206"/>
    <n v="-155"/>
    <n v="-0.12852404643449422"/>
    <s v="Jämtland"/>
    <n v="0"/>
  </r>
  <r>
    <x v="1"/>
    <x v="18"/>
    <x v="18"/>
    <x v="2"/>
    <s v=""/>
    <s v="062409"/>
    <s v="Transtibiella proteser, antal brukare som erhållit personligt förskrivna hjälpmedel"/>
    <x v="23"/>
    <m/>
    <m/>
    <m/>
    <m/>
    <m/>
    <n v="4"/>
    <n v="131155"/>
    <n v="3.0498265411154739E-5"/>
    <n v="1.2542301865672633E-4"/>
    <n v="16"/>
    <n v="-12"/>
    <n v="-0.75"/>
    <s v="Jämtland"/>
    <n v="0"/>
  </r>
  <r>
    <x v="1"/>
    <x v="18"/>
    <x v="18"/>
    <x v="3"/>
    <s v=""/>
    <s v="220318"/>
    <s v="Förstorande videosystem, antal brukare som erhållit personligt förskrivna hjälpmedel"/>
    <x v="24"/>
    <m/>
    <m/>
    <m/>
    <m/>
    <m/>
    <n v="20"/>
    <n v="131155"/>
    <n v="1.524913270557737E-4"/>
    <n v="2.9340544744330734E-4"/>
    <n v="38"/>
    <n v="-18"/>
    <n v="-0.47368421052631582"/>
    <s v="Jämtland"/>
    <n v="0"/>
  </r>
  <r>
    <x v="1"/>
    <x v="18"/>
    <x v="18"/>
    <x v="3"/>
    <s v=""/>
    <s v="221803"/>
    <s v="Utrustning för att spela in och återge ljud, antal brukare som erhållit personligt förskrivna hjälpmedel"/>
    <x v="25"/>
    <m/>
    <m/>
    <m/>
    <m/>
    <m/>
    <n v="20"/>
    <n v="131155"/>
    <n v="1.524913270557737E-4"/>
    <n v="2.3237072524386567E-4"/>
    <n v="30"/>
    <n v="-10"/>
    <n v="-0.33333333333333337"/>
    <s v="Jämtland"/>
    <n v="0"/>
  </r>
  <r>
    <x v="1"/>
    <x v="18"/>
    <x v="18"/>
    <x v="3"/>
    <s v=""/>
    <s v="223021"/>
    <s v="Läsmaskiner, antal brukare som erhållit personligt förskrivna hjälpmedel"/>
    <x v="26"/>
    <m/>
    <m/>
    <m/>
    <m/>
    <m/>
    <n v="8"/>
    <n v="131155"/>
    <n v="6.0996530822309478E-5"/>
    <n v="1.6024742201959825E-5"/>
    <n v="2"/>
    <n v="6"/>
    <n v="3"/>
    <s v="Jämtland"/>
    <n v="0"/>
  </r>
  <r>
    <x v="1"/>
    <x v="19"/>
    <x v="19"/>
    <x v="0"/>
    <s v=""/>
    <s v="042718"/>
    <s v="Hjälpmedel för stimulering av sinnen och känslighet (tyngdtäcken), antal brukare som erhållit personligt förskrivna hjälpmedel"/>
    <x v="0"/>
    <m/>
    <m/>
    <m/>
    <m/>
    <m/>
    <n v="620"/>
    <n v="273192"/>
    <n v="2.2694661629915958E-3"/>
    <n v="2.2086762611347116E-3"/>
    <n v="603"/>
    <n v="17"/>
    <n v="2.8192371475953548E-2"/>
    <s v="Västerbotten"/>
    <n v="0"/>
  </r>
  <r>
    <x v="1"/>
    <x v="19"/>
    <x v="19"/>
    <x v="0"/>
    <s v=""/>
    <s v="120603"/>
    <s v="Gåstativ, antal brukare som erhållit personligt förskrivna hjälpmedel"/>
    <x v="1"/>
    <m/>
    <m/>
    <m/>
    <m/>
    <m/>
    <n v="31"/>
    <n v="273192"/>
    <n v="1.1347330814957978E-4"/>
    <n v="6.8376722070839942E-4"/>
    <n v="187"/>
    <n v="-156"/>
    <n v="-0.83422459893048129"/>
    <s v="Västerbotten"/>
    <n v="0"/>
  </r>
  <r>
    <x v="1"/>
    <x v="19"/>
    <x v="19"/>
    <x v="0"/>
    <s v=""/>
    <s v="120606"/>
    <s v="Rollatorer, antal brukare som erhållit personligt förskrivna hjälpmedel"/>
    <x v="2"/>
    <m/>
    <m/>
    <m/>
    <m/>
    <m/>
    <n v="6865"/>
    <n v="273192"/>
    <n v="2.51288471111892E-2"/>
    <n v="1.7699771992152287E-2"/>
    <n v="4835"/>
    <n v="2030"/>
    <n v="0.41985522233712502"/>
    <s v="Västerbotten"/>
    <n v="0"/>
  </r>
  <r>
    <x v="1"/>
    <x v="19"/>
    <x v="19"/>
    <x v="0"/>
    <s v=""/>
    <s v="120609"/>
    <s v="Gåstolar, antal brukare som erhållit personligt förskrivna hjälpmedel"/>
    <x v="3"/>
    <m/>
    <m/>
    <m/>
    <m/>
    <m/>
    <n v="41"/>
    <n v="273192"/>
    <n v="1.5007760110105712E-4"/>
    <n v="1.4395880160841243E-4"/>
    <n v="39"/>
    <n v="2"/>
    <n v="5.1282051282051322E-2"/>
    <s v="Västerbotten"/>
    <n v="0"/>
  </r>
  <r>
    <x v="1"/>
    <x v="19"/>
    <x v="19"/>
    <x v="0"/>
    <s v=""/>
    <s v="120612"/>
    <s v="Gåbord, antal brukare som erhållit personligt förskrivna hjälpmedel"/>
    <x v="4"/>
    <m/>
    <m/>
    <m/>
    <m/>
    <m/>
    <n v="665"/>
    <n v="273192"/>
    <n v="2.4341854812732436E-3"/>
    <n v="2.1055331719514962E-3"/>
    <n v="575"/>
    <n v="90"/>
    <n v="0.15652173913043477"/>
    <s v="Västerbotten"/>
    <n v="0"/>
  </r>
  <r>
    <x v="1"/>
    <x v="19"/>
    <x v="19"/>
    <x v="0"/>
    <s v=""/>
    <s v="122203"/>
    <s v="Manuella tvåhjulsdrivna rullstolar, antal brukare som erhållit personligt förskrivna hjälpmedel"/>
    <x v="5"/>
    <m/>
    <m/>
    <m/>
    <m/>
    <m/>
    <n v="2879"/>
    <n v="273192"/>
    <n v="1.053837594073033E-2"/>
    <n v="9.4901365120153378E-3"/>
    <n v="2593"/>
    <n v="286"/>
    <n v="0.11029695333590439"/>
    <s v="Västerbotten"/>
    <n v="0"/>
  </r>
  <r>
    <x v="1"/>
    <x v="19"/>
    <x v="19"/>
    <x v="0"/>
    <s v=""/>
    <s v="122218"/>
    <s v="Manuella vårdarmanövrerade rullstolar, antal brukare som erhållit personligt förskrivna hjälpmedel"/>
    <x v="6"/>
    <m/>
    <m/>
    <m/>
    <m/>
    <m/>
    <n v="2134"/>
    <n v="273192"/>
    <n v="7.8113561158452667E-3"/>
    <n v="4.3548543873536101E-3"/>
    <n v="1190"/>
    <n v="944"/>
    <n v="0.79327731092436982"/>
    <s v="Västerbotten"/>
    <n v="1"/>
  </r>
  <r>
    <x v="1"/>
    <x v="19"/>
    <x v="19"/>
    <x v="0"/>
    <s v=""/>
    <s v="122303"/>
    <s v="Eldrivna rullstolar med manuell direktstyrning, antal brukare som erhållit personligt förskrivna hjälpmedel"/>
    <x v="7"/>
    <m/>
    <m/>
    <m/>
    <m/>
    <m/>
    <n v="98"/>
    <n v="273192"/>
    <n v="3.58722070924478E-4"/>
    <n v="3.2886202593288721E-4"/>
    <n v="90"/>
    <n v="8"/>
    <n v="8.8888888888888795E-2"/>
    <s v="Västerbotten"/>
    <n v="0"/>
  </r>
  <r>
    <x v="1"/>
    <x v="19"/>
    <x v="19"/>
    <x v="0"/>
    <s v=""/>
    <s v="122306"/>
    <s v="Eldrivna rullstolar med elektronisk styrning, antal brukare som erhållit personligt förskrivna hjälpmedel"/>
    <x v="8"/>
    <m/>
    <m/>
    <m/>
    <m/>
    <m/>
    <n v="119"/>
    <n v="273192"/>
    <n v="4.3559108612258046E-4"/>
    <n v="2.8770854560624949E-4"/>
    <n v="79"/>
    <n v="40"/>
    <n v="0.50632911392405067"/>
    <s v="Västerbotten"/>
    <n v="0"/>
  </r>
  <r>
    <x v="1"/>
    <x v="19"/>
    <x v="19"/>
    <x v="0"/>
    <s v=""/>
    <s v="123603"/>
    <s v="Mobila lyftar för överflyttning av en sittande person med hjälp av slingsäten, antal brukare som erhållit personligt förskrivna hjälpmedel"/>
    <x v="9"/>
    <m/>
    <m/>
    <m/>
    <m/>
    <m/>
    <n v="415"/>
    <n v="273192"/>
    <n v="1.5190781574863099E-3"/>
    <n v="1.0148003437167622E-3"/>
    <n v="277"/>
    <n v="138"/>
    <n v="0.49819494584837543"/>
    <s v="Västerbotten"/>
    <n v="0"/>
  </r>
  <r>
    <x v="1"/>
    <x v="19"/>
    <x v="19"/>
    <x v="0"/>
    <s v=""/>
    <s v="123604"/>
    <s v="Mobila lyftar för överflyttning av en stående person, antal brukare som erhållit personligt förskrivna hjälpmedel"/>
    <x v="10"/>
    <m/>
    <m/>
    <m/>
    <m/>
    <m/>
    <n v="99"/>
    <n v="273192"/>
    <n v="3.6238250021962577E-4"/>
    <n v="2.7360339916758958E-4"/>
    <n v="75"/>
    <n v="24"/>
    <n v="0.32000000000000006"/>
    <s v="Västerbotten"/>
    <n v="0"/>
  </r>
  <r>
    <x v="1"/>
    <x v="19"/>
    <x v="19"/>
    <x v="0"/>
    <s v=""/>
    <s v="123612"/>
    <s v="Stationära lyftar monterade på väggar, golv eller i tak, antal brukare som erhållit personligt förskrivna hjälpmedel"/>
    <x v="11"/>
    <m/>
    <m/>
    <m/>
    <m/>
    <m/>
    <n v="135"/>
    <n v="273192"/>
    <n v="4.9415795484494417E-4"/>
    <n v="1.7848792676996235E-4"/>
    <n v="49"/>
    <n v="86"/>
    <n v="1.7551020408163267"/>
    <s v="Västerbotten"/>
    <n v="0"/>
  </r>
  <r>
    <x v="1"/>
    <x v="19"/>
    <x v="19"/>
    <x v="0"/>
    <s v=""/>
    <s v="181210"/>
    <s v="Sängar och lösa sängbottnar, elektiskt reglerbara, antal brukare som erhållit personligt förskrivna hjälpmedel"/>
    <x v="12"/>
    <m/>
    <m/>
    <m/>
    <m/>
    <m/>
    <n v="470"/>
    <n v="273192"/>
    <n v="1.7204017687194354E-3"/>
    <n v="1.9414322400630431E-3"/>
    <n v="530"/>
    <n v="-60"/>
    <n v="-0.1132075471698113"/>
    <s v="Västerbotten"/>
    <n v="0"/>
  </r>
  <r>
    <x v="1"/>
    <x v="19"/>
    <x v="19"/>
    <x v="0"/>
    <s v=""/>
    <s v="181224"/>
    <s v="Separata ställbara rygg- och benstöd för sängar, antal brukare som erhållit personligt förskrivna hjälpmedel"/>
    <x v="13"/>
    <m/>
    <m/>
    <m/>
    <m/>
    <m/>
    <n v="508"/>
    <n v="273192"/>
    <n v="1.8594980819350493E-3"/>
    <n v="1.2736161029968792E-3"/>
    <n v="348"/>
    <n v="160"/>
    <n v="0.45977011494252884"/>
    <s v="Västerbotten"/>
    <n v="0"/>
  </r>
  <r>
    <x v="1"/>
    <x v="19"/>
    <x v="19"/>
    <x v="0"/>
    <s v=""/>
    <s v="220906"/>
    <s v="Röstförstärkare för personligt bruk, antal brukare som erhållit personligt förskrivna hjälpmedel"/>
    <x v="14"/>
    <m/>
    <m/>
    <m/>
    <m/>
    <m/>
    <n v="26"/>
    <n v="273192"/>
    <n v="9.5171161673841104E-5"/>
    <n v="5.0736749492488366E-5"/>
    <n v="14"/>
    <n v="12"/>
    <n v="0.85714285714285721"/>
    <s v="Västerbotten"/>
    <n v="0"/>
  </r>
  <r>
    <x v="1"/>
    <x v="19"/>
    <x v="19"/>
    <x v="0"/>
    <s v=""/>
    <s v="222109"/>
    <s v="Samtalsapparater, antal brukare som erhållit personligt förskrivna hjälpmedel"/>
    <x v="15"/>
    <m/>
    <m/>
    <m/>
    <m/>
    <m/>
    <n v="55"/>
    <n v="273192"/>
    <n v="2.0132361123312542E-4"/>
    <n v="1.8409247473052899E-4"/>
    <n v="50"/>
    <n v="5"/>
    <n v="0.10000000000000009"/>
    <s v="Västerbotten"/>
    <n v="0"/>
  </r>
  <r>
    <x v="1"/>
    <x v="19"/>
    <x v="19"/>
    <x v="0"/>
    <s v=""/>
    <s v="222112"/>
    <s v="Programvara för närkommunikation, antal brukare som erhållit personligt förskrivna hjälpmedel"/>
    <x v="16"/>
    <m/>
    <m/>
    <m/>
    <m/>
    <m/>
    <n v="20"/>
    <n v="273192"/>
    <n v="7.3208585902954701E-5"/>
    <n v="8.066568957631028E-5"/>
    <n v="22"/>
    <n v="-2"/>
    <n v="-9.0909090909090939E-2"/>
    <s v="Västerbotten"/>
    <n v="0"/>
  </r>
  <r>
    <x v="1"/>
    <x v="19"/>
    <x v="19"/>
    <x v="0"/>
    <s v=""/>
    <s v="222712"/>
    <s v="Ur och klockor, antal brukare som erhållit personligt förskrivna hjälpmedel"/>
    <x v="17"/>
    <m/>
    <m/>
    <m/>
    <m/>
    <m/>
    <n v="539"/>
    <n v="273192"/>
    <n v="1.9729713900846291E-3"/>
    <n v="1.0839071616084404E-3"/>
    <n v="296"/>
    <n v="243"/>
    <n v="0.82094594594594605"/>
    <s v="Västerbotten"/>
    <n v="0"/>
  </r>
  <r>
    <x v="1"/>
    <x v="19"/>
    <x v="19"/>
    <x v="0"/>
    <s v=""/>
    <s v="222715"/>
    <s v="Kalendrar och tidtabeller, antal brukare som erhållit personligt förskrivna hjälpmedel"/>
    <x v="18"/>
    <m/>
    <m/>
    <m/>
    <m/>
    <m/>
    <n v="899"/>
    <n v="273192"/>
    <n v="3.2907259363378137E-3"/>
    <n v="1.4280277212541282E-3"/>
    <n v="390"/>
    <n v="509"/>
    <n v="1.3051282051282049"/>
    <s v="Västerbotten"/>
    <n v="1"/>
  </r>
  <r>
    <x v="1"/>
    <x v="19"/>
    <x v="19"/>
    <x v="1"/>
    <s v=""/>
    <s v="22061"/>
    <s v="I- och Bakom- örat hörapparater"/>
    <x v="19"/>
    <m/>
    <m/>
    <m/>
    <m/>
    <m/>
    <n v="2641"/>
    <n v="273192"/>
    <n v="9.6671937684851671E-3"/>
    <n v="9.1938915741569226E-3"/>
    <n v="2512"/>
    <n v="129"/>
    <n v="5.1353503184713434E-2"/>
    <s v="Västerbotten"/>
    <n v="0"/>
  </r>
  <r>
    <x v="1"/>
    <x v="19"/>
    <x v="19"/>
    <x v="2"/>
    <s v=""/>
    <s v="062409"/>
    <s v="Transtibiella proteser, antal brukare som erhållit personligt förskrivna hjälpmedel"/>
    <x v="23"/>
    <m/>
    <m/>
    <m/>
    <m/>
    <m/>
    <n v="32"/>
    <n v="273192"/>
    <n v="1.1713373744472752E-4"/>
    <n v="1.2542301865672633E-4"/>
    <n v="34"/>
    <n v="-2"/>
    <n v="-5.8823529411764719E-2"/>
    <s v="Västerbotten"/>
    <n v="0"/>
  </r>
  <r>
    <x v="1"/>
    <x v="19"/>
    <x v="19"/>
    <x v="3"/>
    <s v=""/>
    <s v="220318"/>
    <s v="Förstorande videosystem, antal brukare som erhållit personligt förskrivna hjälpmedel"/>
    <x v="24"/>
    <m/>
    <m/>
    <m/>
    <m/>
    <m/>
    <n v="124"/>
    <n v="273192"/>
    <n v="4.538932325983191E-4"/>
    <n v="2.9340544744330734E-4"/>
    <n v="80"/>
    <n v="44"/>
    <n v="0.55000000000000004"/>
    <s v="Västerbotten"/>
    <n v="0"/>
  </r>
  <r>
    <x v="1"/>
    <x v="19"/>
    <x v="19"/>
    <x v="3"/>
    <s v=""/>
    <s v="221803"/>
    <s v="Utrustning för att spela in och återge ljud, antal brukare som erhållit personligt förskrivna hjälpmedel"/>
    <x v="25"/>
    <m/>
    <m/>
    <m/>
    <m/>
    <m/>
    <n v="76"/>
    <n v="273192"/>
    <n v="2.7819262643122788E-4"/>
    <n v="2.3237072524386567E-4"/>
    <n v="63"/>
    <n v="13"/>
    <n v="0.20634920634920628"/>
    <s v="Västerbotten"/>
    <n v="0"/>
  </r>
  <r>
    <x v="1"/>
    <x v="19"/>
    <x v="19"/>
    <x v="3"/>
    <s v=""/>
    <s v="223021"/>
    <s v="Läsmaskiner, antal brukare som erhållit personligt förskrivna hjälpmedel"/>
    <x v="26"/>
    <m/>
    <m/>
    <m/>
    <m/>
    <m/>
    <n v="15"/>
    <n v="273192"/>
    <n v="5.4906439427216022E-5"/>
    <n v="1.6024742201959825E-5"/>
    <n v="4"/>
    <n v="11"/>
    <n v="2.75"/>
    <s v="Västerbotten"/>
    <n v="0"/>
  </r>
  <r>
    <x v="1"/>
    <x v="20"/>
    <x v="20"/>
    <x v="0"/>
    <s v=""/>
    <s v="042718"/>
    <s v="Hjälpmedel för stimulering av sinnen och känslighet (tyngdtäcken), antal brukare som erhållit personligt förskrivna hjälpmedel"/>
    <x v="0"/>
    <m/>
    <m/>
    <m/>
    <m/>
    <m/>
    <n v="830"/>
    <n v="249614"/>
    <n v="3.325134006906664E-3"/>
    <n v="2.2086762611347116E-3"/>
    <n v="551"/>
    <n v="279"/>
    <n v="0.50635208711433766"/>
    <s v="Norrbotten"/>
    <n v="0"/>
  </r>
  <r>
    <x v="1"/>
    <x v="20"/>
    <x v="20"/>
    <x v="0"/>
    <s v=""/>
    <s v="120603"/>
    <s v="Gåstativ, antal brukare som erhållit personligt förskrivna hjälpmedel"/>
    <x v="1"/>
    <m/>
    <m/>
    <m/>
    <m/>
    <m/>
    <n v="0"/>
    <n v="249614"/>
    <n v="0"/>
    <n v="6.8376722070839942E-4"/>
    <n v="171"/>
    <n v="-171"/>
    <n v="-1"/>
    <s v="Norrbotten"/>
    <n v="0"/>
  </r>
  <r>
    <x v="1"/>
    <x v="20"/>
    <x v="20"/>
    <x v="0"/>
    <s v=""/>
    <s v="120606"/>
    <s v="Rollatorer, antal brukare som erhållit personligt förskrivna hjälpmedel"/>
    <x v="2"/>
    <m/>
    <m/>
    <m/>
    <m/>
    <m/>
    <n v="12376"/>
    <n v="249614"/>
    <n v="4.9580552372863698E-2"/>
    <n v="1.7699771992152287E-2"/>
    <n v="4418"/>
    <n v="7958"/>
    <n v="1.8012675418741511"/>
    <s v="Norrbotten"/>
    <n v="1"/>
  </r>
  <r>
    <x v="1"/>
    <x v="20"/>
    <x v="20"/>
    <x v="0"/>
    <s v=""/>
    <s v="120609"/>
    <s v="Gåstolar, antal brukare som erhållit personligt förskrivna hjälpmedel"/>
    <x v="3"/>
    <m/>
    <m/>
    <m/>
    <m/>
    <m/>
    <n v="167"/>
    <n v="249614"/>
    <n v="6.6903298693182268E-4"/>
    <n v="1.4395880160841243E-4"/>
    <n v="36"/>
    <n v="131"/>
    <n v="3.6388888888888893"/>
    <s v="Norrbotten"/>
    <n v="0"/>
  </r>
  <r>
    <x v="1"/>
    <x v="20"/>
    <x v="20"/>
    <x v="0"/>
    <s v=""/>
    <s v="120612"/>
    <s v="Gåbord, antal brukare som erhållit personligt förskrivna hjälpmedel"/>
    <x v="4"/>
    <m/>
    <m/>
    <m/>
    <m/>
    <m/>
    <n v="1498"/>
    <n v="249614"/>
    <n v="6.0012659546339548E-3"/>
    <n v="2.1055331719514962E-3"/>
    <n v="526"/>
    <n v="972"/>
    <n v="1.8479087452471483"/>
    <s v="Norrbotten"/>
    <n v="1"/>
  </r>
  <r>
    <x v="1"/>
    <x v="20"/>
    <x v="20"/>
    <x v="0"/>
    <s v=""/>
    <s v="122203"/>
    <s v="Manuella tvåhjulsdrivna rullstolar, antal brukare som erhållit personligt förskrivna hjälpmedel"/>
    <x v="5"/>
    <m/>
    <m/>
    <m/>
    <m/>
    <m/>
    <n v="6171"/>
    <n v="249614"/>
    <n v="2.4722171032073522E-2"/>
    <n v="9.4901365120153378E-3"/>
    <n v="2369"/>
    <n v="3802"/>
    <n v="1.6048965808357956"/>
    <s v="Norrbotten"/>
    <n v="1"/>
  </r>
  <r>
    <x v="1"/>
    <x v="20"/>
    <x v="20"/>
    <x v="0"/>
    <s v=""/>
    <s v="122218"/>
    <s v="Manuella vårdarmanövrerade rullstolar, antal brukare som erhållit personligt förskrivna hjälpmedel"/>
    <x v="6"/>
    <m/>
    <m/>
    <m/>
    <m/>
    <m/>
    <n v="5338"/>
    <n v="249614"/>
    <n v="2.1385018468515388E-2"/>
    <n v="4.3548543873536101E-3"/>
    <n v="1087"/>
    <n v="4251"/>
    <n v="3.910763569457222"/>
    <s v="Norrbotten"/>
    <n v="1"/>
  </r>
  <r>
    <x v="1"/>
    <x v="20"/>
    <x v="20"/>
    <x v="0"/>
    <s v=""/>
    <s v="122303"/>
    <s v="Eldrivna rullstolar med manuell direktstyrning, antal brukare som erhållit personligt förskrivna hjälpmedel"/>
    <x v="7"/>
    <m/>
    <m/>
    <m/>
    <m/>
    <m/>
    <n v="123"/>
    <n v="249614"/>
    <n v="4.9276082271026468E-4"/>
    <n v="3.2886202593288721E-4"/>
    <n v="82"/>
    <n v="41"/>
    <n v="0.5"/>
    <s v="Norrbotten"/>
    <n v="0"/>
  </r>
  <r>
    <x v="1"/>
    <x v="20"/>
    <x v="20"/>
    <x v="0"/>
    <s v=""/>
    <s v="122306"/>
    <s v="Eldrivna rullstolar med elektronisk styrning, antal brukare som erhållit personligt förskrivna hjälpmedel"/>
    <x v="8"/>
    <m/>
    <m/>
    <m/>
    <m/>
    <m/>
    <n v="300"/>
    <n v="249614"/>
    <n v="1.2018556651469869E-3"/>
    <n v="2.8770854560624949E-4"/>
    <n v="72"/>
    <n v="228"/>
    <n v="3.166666666666667"/>
    <s v="Norrbotten"/>
    <n v="0"/>
  </r>
  <r>
    <x v="1"/>
    <x v="20"/>
    <x v="20"/>
    <x v="0"/>
    <s v=""/>
    <s v="123603"/>
    <s v="Mobila lyftar för överflyttning av en sittande person med hjälp av slingsäten, antal brukare som erhållit personligt förskrivna hjälpmedel"/>
    <x v="9"/>
    <m/>
    <m/>
    <m/>
    <m/>
    <m/>
    <n v="946"/>
    <n v="249614"/>
    <n v="3.789851530763499E-3"/>
    <n v="1.0148003437167622E-3"/>
    <n v="253"/>
    <n v="693"/>
    <n v="2.7391304347826089"/>
    <s v="Norrbotten"/>
    <n v="1"/>
  </r>
  <r>
    <x v="1"/>
    <x v="20"/>
    <x v="20"/>
    <x v="0"/>
    <s v=""/>
    <s v="123604"/>
    <s v="Mobila lyftar för överflyttning av en stående person, antal brukare som erhållit personligt förskrivna hjälpmedel"/>
    <x v="10"/>
    <m/>
    <m/>
    <m/>
    <m/>
    <m/>
    <n v="248"/>
    <n v="249614"/>
    <n v="9.9353401652150911E-4"/>
    <n v="2.7360339916758958E-4"/>
    <n v="68"/>
    <n v="180"/>
    <n v="2.6470588235294117"/>
    <s v="Norrbotten"/>
    <n v="0"/>
  </r>
  <r>
    <x v="1"/>
    <x v="20"/>
    <x v="20"/>
    <x v="0"/>
    <s v=""/>
    <s v="123612"/>
    <s v="Stationära lyftar monterade på väggar, golv eller i tak, antal brukare som erhållit personligt förskrivna hjälpmedel"/>
    <x v="11"/>
    <m/>
    <m/>
    <m/>
    <m/>
    <m/>
    <n v="358"/>
    <n v="249614"/>
    <n v="1.4342144270754044E-3"/>
    <n v="1.7848792676996235E-4"/>
    <n v="45"/>
    <n v="313"/>
    <n v="6.9555555555555557"/>
    <s v="Norrbotten"/>
    <n v="0"/>
  </r>
  <r>
    <x v="1"/>
    <x v="20"/>
    <x v="20"/>
    <x v="0"/>
    <s v=""/>
    <s v="181210"/>
    <s v="Sängar och lösa sängbottnar, elektiskt reglerbara, antal brukare som erhållit personligt förskrivna hjälpmedel"/>
    <x v="12"/>
    <m/>
    <m/>
    <m/>
    <m/>
    <m/>
    <n v="1425"/>
    <n v="249614"/>
    <n v="5.7088144094481876E-3"/>
    <n v="1.9414322400630431E-3"/>
    <n v="485"/>
    <n v="940"/>
    <n v="1.9381443298969074"/>
    <s v="Norrbotten"/>
    <n v="1"/>
  </r>
  <r>
    <x v="1"/>
    <x v="20"/>
    <x v="20"/>
    <x v="0"/>
    <s v=""/>
    <s v="181224"/>
    <s v="Separata ställbara rygg- och benstöd för sängar, antal brukare som erhållit personligt förskrivna hjälpmedel"/>
    <x v="13"/>
    <m/>
    <m/>
    <m/>
    <m/>
    <m/>
    <n v="1326"/>
    <n v="249614"/>
    <n v="5.3122020399496827E-3"/>
    <n v="1.2736161029968792E-3"/>
    <n v="318"/>
    <n v="1008"/>
    <n v="3.1698113207547172"/>
    <s v="Norrbotten"/>
    <n v="1"/>
  </r>
  <r>
    <x v="1"/>
    <x v="20"/>
    <x v="20"/>
    <x v="0"/>
    <s v=""/>
    <s v="220906"/>
    <s v="Röstförstärkare för personligt bruk, antal brukare som erhållit personligt förskrivna hjälpmedel"/>
    <x v="14"/>
    <m/>
    <m/>
    <m/>
    <m/>
    <m/>
    <n v="20"/>
    <n v="249614"/>
    <n v="8.0123711009799124E-5"/>
    <n v="5.0736749492488366E-5"/>
    <n v="13"/>
    <n v="7"/>
    <n v="0.53846153846153855"/>
    <s v="Norrbotten"/>
    <n v="0"/>
  </r>
  <r>
    <x v="1"/>
    <x v="20"/>
    <x v="20"/>
    <x v="0"/>
    <s v=""/>
    <s v="222109"/>
    <s v="Samtalsapparater, antal brukare som erhållit personligt förskrivna hjälpmedel"/>
    <x v="15"/>
    <m/>
    <m/>
    <m/>
    <m/>
    <m/>
    <n v="57"/>
    <n v="249614"/>
    <n v="2.2835257637792751E-4"/>
    <n v="1.8409247473052899E-4"/>
    <n v="46"/>
    <n v="11"/>
    <n v="0.23913043478260865"/>
    <s v="Norrbotten"/>
    <n v="0"/>
  </r>
  <r>
    <x v="1"/>
    <x v="20"/>
    <x v="20"/>
    <x v="0"/>
    <s v=""/>
    <s v="222112"/>
    <s v="Programvara för närkommunikation, antal brukare som erhållit personligt förskrivna hjälpmedel"/>
    <x v="16"/>
    <m/>
    <m/>
    <m/>
    <m/>
    <m/>
    <n v="22"/>
    <n v="249614"/>
    <n v="8.8136082110779044E-5"/>
    <n v="8.066568957631028E-5"/>
    <n v="20"/>
    <n v="2"/>
    <n v="0.10000000000000009"/>
    <s v="Norrbotten"/>
    <n v="0"/>
  </r>
  <r>
    <x v="1"/>
    <x v="20"/>
    <x v="20"/>
    <x v="0"/>
    <s v=""/>
    <s v="222712"/>
    <s v="Ur och klockor, antal brukare som erhållit personligt förskrivna hjälpmedel"/>
    <x v="17"/>
    <m/>
    <m/>
    <m/>
    <m/>
    <m/>
    <n v="155"/>
    <n v="249614"/>
    <n v="6.2095876032594328E-4"/>
    <n v="1.0839071616084404E-3"/>
    <n v="271"/>
    <n v="-116"/>
    <n v="-0.4280442804428044"/>
    <s v="Norrbotten"/>
    <n v="0"/>
  </r>
  <r>
    <x v="1"/>
    <x v="20"/>
    <x v="20"/>
    <x v="0"/>
    <s v=""/>
    <s v="222715"/>
    <s v="Kalendrar och tidtabeller, antal brukare som erhållit personligt förskrivna hjälpmedel"/>
    <x v="18"/>
    <m/>
    <m/>
    <m/>
    <m/>
    <m/>
    <n v="400"/>
    <n v="249614"/>
    <n v="1.6024742201959825E-3"/>
    <n v="1.4280277212541282E-3"/>
    <n v="356"/>
    <n v="44"/>
    <n v="0.12359550561797761"/>
    <s v="Norrbotten"/>
    <n v="0"/>
  </r>
  <r>
    <x v="1"/>
    <x v="20"/>
    <x v="20"/>
    <x v="1"/>
    <s v=""/>
    <s v="22061"/>
    <s v="I- och Bakom- örat hörapparater"/>
    <x v="19"/>
    <m/>
    <m/>
    <m/>
    <m/>
    <m/>
    <n v="2948"/>
    <n v="249614"/>
    <n v="1.1810235002844392E-2"/>
    <n v="9.1938915741569226E-3"/>
    <n v="2295"/>
    <n v="653"/>
    <n v="0.28453159041394338"/>
    <s v="Norrbotten"/>
    <n v="0"/>
  </r>
  <r>
    <x v="1"/>
    <x v="20"/>
    <x v="20"/>
    <x v="2"/>
    <s v=""/>
    <s v="062409"/>
    <s v="Transtibiella proteser, antal brukare som erhållit personligt förskrivna hjälpmedel"/>
    <x v="23"/>
    <m/>
    <m/>
    <m/>
    <m/>
    <m/>
    <n v="32"/>
    <n v="249614"/>
    <n v="1.281979376156786E-4"/>
    <n v="1.2542301865672633E-4"/>
    <n v="31"/>
    <n v="1"/>
    <n v="3.2258064516129004E-2"/>
    <s v="Norrbotten"/>
    <n v="0"/>
  </r>
  <r>
    <x v="1"/>
    <x v="20"/>
    <x v="20"/>
    <x v="3"/>
    <s v=""/>
    <s v="220318"/>
    <s v="Förstorande videosystem, antal brukare som erhållit personligt förskrivna hjälpmedel"/>
    <x v="24"/>
    <m/>
    <m/>
    <m/>
    <m/>
    <m/>
    <n v="78"/>
    <n v="249614"/>
    <n v="3.1248247293821663E-4"/>
    <n v="2.9340544744330734E-4"/>
    <n v="73"/>
    <n v="5"/>
    <n v="6.8493150684931559E-2"/>
    <s v="Norrbotten"/>
    <n v="0"/>
  </r>
  <r>
    <x v="1"/>
    <x v="20"/>
    <x v="20"/>
    <x v="3"/>
    <s v=""/>
    <s v="221803"/>
    <s v="Utrustning för att spela in och återge ljud, antal brukare som erhållit personligt förskrivna hjälpmedel"/>
    <x v="25"/>
    <m/>
    <m/>
    <m/>
    <m/>
    <m/>
    <n v="17"/>
    <n v="249614"/>
    <n v="6.8105154358329259E-5"/>
    <n v="2.3237072524386567E-4"/>
    <n v="58"/>
    <n v="-41"/>
    <n v="-0.7068965517241379"/>
    <s v="Norrbotten"/>
    <n v="0"/>
  </r>
  <r>
    <x v="1"/>
    <x v="20"/>
    <x v="20"/>
    <x v="3"/>
    <s v=""/>
    <s v="223021"/>
    <s v="Läsmaskiner, antal brukare som erhållit personligt förskrivna hjälpmedel"/>
    <x v="26"/>
    <m/>
    <m/>
    <m/>
    <m/>
    <m/>
    <n v="4"/>
    <n v="249614"/>
    <n v="1.6024742201959825E-5"/>
    <n v="1.6024742201959825E-5"/>
    <n v="4"/>
    <n v="0"/>
    <n v="0"/>
    <s v="Norrbotten"/>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3">
  <r>
    <x v="0"/>
    <s v="01"/>
    <x v="0"/>
    <s v="HOR"/>
    <s v="1"/>
    <s v="22061"/>
    <s v="I- och Bakom- örat hörapparater"/>
    <s v="I&amp;B hörapparater"/>
    <n v="194"/>
    <n v="3806"/>
    <n v="8677"/>
    <n v="3724"/>
    <n v="588"/>
    <n v="16989"/>
    <n v="1209929"/>
    <n v="1.404131977992097E-2"/>
    <n v="9.4731992093085304E-3"/>
    <n v="11462"/>
    <n v="5527"/>
    <n v="0.48220205897749091"/>
    <s v="Stockholm"/>
    <n v="0"/>
  </r>
  <r>
    <x v="0"/>
    <s v="01"/>
    <x v="0"/>
    <s v="HOR"/>
    <s v="2"/>
    <s v="22061"/>
    <s v="I- och Bakom- örat hörapparater"/>
    <s v="I&amp;B hörapparater"/>
    <n v="190"/>
    <n v="3469"/>
    <n v="7116"/>
    <n v="3969"/>
    <n v="1191"/>
    <n v="15935"/>
    <n v="1205210"/>
    <n v="1.3221762182524207E-2"/>
    <n v="7.869654917658243E-3"/>
    <n v="9485"/>
    <n v="6450"/>
    <n v="0.68002108592514499"/>
    <s v="Stockholm"/>
    <n v="1"/>
  </r>
  <r>
    <x v="0"/>
    <s v="01"/>
    <x v="0"/>
    <s v="HMC"/>
    <s v=""/>
    <s v="042718"/>
    <s v="Hjälpmedel för stimulering av sinnen och känslighet (tyngdtäcken), antal brukare som erhållit personligt förskrivna hjälpmedel"/>
    <s v="Tyngdtäcken"/>
    <m/>
    <m/>
    <m/>
    <m/>
    <m/>
    <n v="0"/>
    <n v="2415139"/>
    <n v="0"/>
    <n v="1.5467336327229094E-3"/>
    <n v="3736"/>
    <n v="-3736"/>
    <n v="-1"/>
    <s v="Stockholm"/>
    <n v="1"/>
  </r>
  <r>
    <x v="0"/>
    <s v="01"/>
    <x v="0"/>
    <s v="ORT"/>
    <s v="1"/>
    <s v="061206"/>
    <s v="Ankelortoser"/>
    <s v="Ankelortoser"/>
    <n v="668"/>
    <n v="2241"/>
    <n v="775"/>
    <n v="186"/>
    <n v="29"/>
    <n v="3899"/>
    <n v="1209929"/>
    <n v="3.2225031386139188E-3"/>
    <n v="1.5709435249726053E-3"/>
    <n v="1901"/>
    <n v="1998"/>
    <n v="1.0510257759074171"/>
    <s v="Stockholm"/>
    <n v="1"/>
  </r>
  <r>
    <x v="0"/>
    <s v="01"/>
    <x v="0"/>
    <s v="ORT"/>
    <s v="2"/>
    <s v="061206"/>
    <s v="Ankelortoser"/>
    <s v="Ankelortoser"/>
    <n v="495"/>
    <n v="2279"/>
    <n v="749"/>
    <n v="210"/>
    <n v="63"/>
    <n v="3796"/>
    <n v="1205210"/>
    <n v="3.1496585657271349E-3"/>
    <n v="1.4173259997212579E-3"/>
    <n v="1708"/>
    <n v="2088"/>
    <n v="1.2224824355971897"/>
    <s v="Stockholm"/>
    <n v="1"/>
  </r>
  <r>
    <x v="0"/>
    <s v="01"/>
    <x v="0"/>
    <s v="ORT"/>
    <s v="1"/>
    <s v="061209"/>
    <s v="Knäortoser"/>
    <s v="Knäortoser"/>
    <n v="405"/>
    <n v="1639"/>
    <n v="421"/>
    <n v="100"/>
    <n v="15"/>
    <n v="2580"/>
    <n v="1209929"/>
    <n v="2.1323565267052859E-3"/>
    <n v="8.3557730724650439E-4"/>
    <n v="1011"/>
    <n v="1569"/>
    <n v="1.5519287833827895"/>
    <s v="Stockholm"/>
    <n v="1"/>
  </r>
  <r>
    <x v="0"/>
    <s v="01"/>
    <x v="0"/>
    <s v="ORT"/>
    <s v="2"/>
    <s v="061209"/>
    <s v="Knäortoser"/>
    <s v="Knäortoser"/>
    <n v="400"/>
    <n v="1824"/>
    <n v="571"/>
    <n v="213"/>
    <n v="56"/>
    <n v="3064"/>
    <n v="1205210"/>
    <n v="2.5422955335584669E-3"/>
    <n v="1.1083116266507214E-3"/>
    <n v="1336"/>
    <n v="1728"/>
    <n v="1.2934131736526946"/>
    <s v="Stockholm"/>
    <n v="1"/>
  </r>
  <r>
    <x v="0"/>
    <s v="01"/>
    <x v="0"/>
    <s v="ORT"/>
    <s v="1"/>
    <s v="061212"/>
    <s v="Helbensortoser"/>
    <s v="Helbensortoser"/>
    <n v="99"/>
    <n v="40"/>
    <n v="1"/>
    <n v="0"/>
    <n v="0"/>
    <n v="140"/>
    <n v="1209929"/>
    <n v="1.1570926889098451E-4"/>
    <n v="3.6898567148582843E-5"/>
    <n v="45"/>
    <n v="95"/>
    <n v="2.1111111111111112"/>
    <s v="Stockholm"/>
    <n v="0"/>
  </r>
  <r>
    <x v="0"/>
    <s v="01"/>
    <x v="0"/>
    <s v="ORT"/>
    <s v="2"/>
    <s v="061212"/>
    <s v="Helbensortoser"/>
    <s v="Helbensortoser"/>
    <n v="67"/>
    <n v="30"/>
    <n v="9"/>
    <n v="1"/>
    <n v="0"/>
    <n v="107"/>
    <n v="1205210"/>
    <n v="8.8781208254163171E-5"/>
    <n v="2.8979089907315027E-5"/>
    <n v="35"/>
    <n v="72"/>
    <n v="2.0571428571428569"/>
    <s v="Stockholm"/>
    <n v="0"/>
  </r>
  <r>
    <x v="0"/>
    <s v="01"/>
    <x v="0"/>
    <s v="ORT"/>
    <s v="1"/>
    <s v="062409"/>
    <s v="Transtibiella proteser, antal brukare som erhållit personligt förskrivna hjälpmedel"/>
    <s v="Transtibiella proteser"/>
    <n v="14"/>
    <n v="110"/>
    <n v="76"/>
    <n v="18"/>
    <n v="4"/>
    <n v="222"/>
    <n v="1209929"/>
    <n v="1.8348184066998972E-4"/>
    <n v="1.8423873122013726E-4"/>
    <n v="223"/>
    <n v="-1"/>
    <n v="-4.484304932735439E-3"/>
    <s v="Stockholm"/>
    <n v="0"/>
  </r>
  <r>
    <x v="0"/>
    <s v="01"/>
    <x v="0"/>
    <s v="ORT"/>
    <s v="2"/>
    <s v="062409"/>
    <s v="Transtibiella proteser, antal brukare som erhållit personligt förskrivna hjälpmedel"/>
    <s v="Transtibiella proteser"/>
    <n v="9"/>
    <n v="53"/>
    <n v="25"/>
    <n v="6"/>
    <n v="5"/>
    <n v="98"/>
    <n v="1205210"/>
    <n v="8.1313629989794312E-5"/>
    <n v="8.1847726632153513E-5"/>
    <n v="99"/>
    <n v="-1"/>
    <n v="-1.0101010101010055E-2"/>
    <s v="Stockholm"/>
    <n v="0"/>
  </r>
  <r>
    <x v="0"/>
    <s v="01"/>
    <x v="0"/>
    <s v="HMC"/>
    <s v=""/>
    <s v="120603"/>
    <s v="Gåstativ, antal brukare som erhållit personligt förskrivna hjälpmedel"/>
    <s v="Gåstativ"/>
    <m/>
    <m/>
    <m/>
    <m/>
    <m/>
    <n v="4405"/>
    <n v="2415139"/>
    <n v="1.8239115843849982E-3"/>
    <n v="1.243336228773866E-3"/>
    <n v="3003"/>
    <n v="1402"/>
    <n v="0.46686646686646682"/>
    <s v="Stockholm"/>
    <n v="0"/>
  </r>
  <r>
    <x v="0"/>
    <s v="01"/>
    <x v="0"/>
    <s v="HMC"/>
    <s v=""/>
    <s v="120606"/>
    <s v="Rollatorer, antal brukare som erhållit personligt förskrivna hjälpmedel"/>
    <s v="Rollatorer"/>
    <m/>
    <m/>
    <m/>
    <m/>
    <m/>
    <n v="3063"/>
    <n v="2415139"/>
    <n v="1.2682499847834845E-3"/>
    <n v="1.9511975227732178E-2"/>
    <n v="47124"/>
    <n v="-44061"/>
    <n v="-0.93500127323656734"/>
    <s v="Stockholm"/>
    <n v="1"/>
  </r>
  <r>
    <x v="0"/>
    <s v="01"/>
    <x v="0"/>
    <s v="HMC"/>
    <s v=""/>
    <s v="120609"/>
    <s v="Gåstolar, antal brukare som erhållit personligt förskrivna hjälpmedel"/>
    <s v="Gåstolar"/>
    <m/>
    <m/>
    <m/>
    <m/>
    <m/>
    <n v="386"/>
    <n v="2415139"/>
    <n v="1.598251694829987E-4"/>
    <n v="1.3916454882521926E-4"/>
    <n v="336"/>
    <n v="50"/>
    <n v="0.14880952380952372"/>
    <s v="Stockholm"/>
    <n v="0"/>
  </r>
  <r>
    <x v="0"/>
    <s v="01"/>
    <x v="0"/>
    <s v="HMC"/>
    <s v=""/>
    <s v="120612"/>
    <s v="Gåbord, antal brukare som erhållit personligt förskrivna hjälpmedel"/>
    <s v="Gåbord"/>
    <m/>
    <m/>
    <m/>
    <m/>
    <m/>
    <n v="2906"/>
    <n v="2415139"/>
    <n v="1.2032433743979125E-3"/>
    <n v="2.1670800508444329E-3"/>
    <n v="5234"/>
    <n v="-2328"/>
    <n v="-0.44478410393580436"/>
    <s v="Stockholm"/>
    <n v="0"/>
  </r>
  <r>
    <x v="0"/>
    <s v="01"/>
    <x v="0"/>
    <s v="HMC"/>
    <s v=""/>
    <s v="122203"/>
    <s v="Manuella tvåhjulsdrivna rullstolar, antal brukare som erhållit personligt förskrivna hjälpmedel"/>
    <s v="Manuella tvåhjulsdr. rullstolar"/>
    <m/>
    <m/>
    <m/>
    <m/>
    <m/>
    <n v="1393"/>
    <n v="2415139"/>
    <n v="5.7677839660574403E-4"/>
    <n v="1.0448831164670215E-2"/>
    <n v="25235"/>
    <n v="-23842"/>
    <n v="-0.94479889042995835"/>
    <s v="Stockholm"/>
    <n v="1"/>
  </r>
  <r>
    <x v="0"/>
    <s v="01"/>
    <x v="0"/>
    <s v="HMC"/>
    <s v=""/>
    <s v="122218"/>
    <s v="Manuella vårdarmanövrerade rullstolar, antal brukare som erhållit personligt förskrivna hjälpmedel"/>
    <s v="Manuella vårdarm. rullstolar"/>
    <m/>
    <m/>
    <m/>
    <m/>
    <m/>
    <n v="9240"/>
    <n v="2415139"/>
    <n v="3.825866751354684E-3"/>
    <n v="4.5959477430963002E-3"/>
    <n v="11100"/>
    <n v="-1860"/>
    <n v="-0.16756756756756752"/>
    <s v="Stockholm"/>
    <n v="0"/>
  </r>
  <r>
    <x v="0"/>
    <s v="01"/>
    <x v="0"/>
    <s v="HMC"/>
    <s v=""/>
    <s v="122303"/>
    <s v="Eldrivna rullstolar med manuell direktstyrning, antal brukare som erhållit personligt förskrivna hjälpmedel"/>
    <s v="El-rullstolar, manuell styrning"/>
    <m/>
    <m/>
    <m/>
    <m/>
    <m/>
    <n v="674"/>
    <n v="2415139"/>
    <n v="2.7907296433041744E-4"/>
    <n v="3.072077289227249E-4"/>
    <n v="742"/>
    <n v="-68"/>
    <n v="-9.1644204851752065E-2"/>
    <s v="Stockholm"/>
    <n v="0"/>
  </r>
  <r>
    <x v="0"/>
    <s v="01"/>
    <x v="0"/>
    <s v="HMC"/>
    <s v=""/>
    <s v="122306"/>
    <s v="Eldrivna rullstolar med elektronisk styrning, antal brukare som erhållit personligt förskrivna hjälpmedel"/>
    <s v="El-rullstolar, elektronisk styrning"/>
    <m/>
    <m/>
    <m/>
    <m/>
    <m/>
    <n v="872"/>
    <n v="2415139"/>
    <n v="3.6105582328801777E-4"/>
    <n v="2.9987744139351743E-4"/>
    <n v="724"/>
    <n v="148"/>
    <n v="0.20441988950276246"/>
    <s v="Stockholm"/>
    <n v="0"/>
  </r>
  <r>
    <x v="0"/>
    <s v="01"/>
    <x v="0"/>
    <s v="HMC"/>
    <s v=""/>
    <s v="123603"/>
    <s v="Mobila lyftar för överflyttning av en sittande person med hjälp av slingsäten, antal brukare som erhållit personligt förskrivna hjälpmedel"/>
    <s v="Mob. lyftar slingsäten"/>
    <m/>
    <m/>
    <m/>
    <m/>
    <m/>
    <n v="1516"/>
    <n v="2415139"/>
    <n v="6.2770714232182904E-4"/>
    <n v="1.0768685325761014E-3"/>
    <n v="2601"/>
    <n v="-1085"/>
    <n v="-0.41714725105728567"/>
    <s v="Stockholm"/>
    <n v="0"/>
  </r>
  <r>
    <x v="0"/>
    <s v="01"/>
    <x v="0"/>
    <s v="HMC"/>
    <s v=""/>
    <s v="123604"/>
    <s v="Mobila lyftar för överflyttning av en stående person, antal brukare som erhållit personligt förskrivna hjälpmedel"/>
    <s v="Mob. lyftar stående"/>
    <m/>
    <m/>
    <m/>
    <m/>
    <m/>
    <n v="196"/>
    <n v="2415139"/>
    <n v="8.1154749271159958E-5"/>
    <n v="2.969509404354554E-4"/>
    <n v="717"/>
    <n v="-521"/>
    <n v="-0.72663877266387722"/>
    <s v="Stockholm"/>
    <n v="1"/>
  </r>
  <r>
    <x v="0"/>
    <s v="01"/>
    <x v="0"/>
    <s v="HMC"/>
    <s v=""/>
    <s v="123612"/>
    <s v="Stationära lyftar monterade på väggar, golv eller i tak, antal brukare som erhållit personligt förskrivna hjälpmedel"/>
    <s v="Stationära lyftar"/>
    <m/>
    <m/>
    <m/>
    <m/>
    <m/>
    <n v="308"/>
    <n v="2415139"/>
    <n v="1.2752889171182281E-4"/>
    <n v="1.9038451254077757E-4"/>
    <n v="460"/>
    <n v="-152"/>
    <n v="-0.33043478260869563"/>
    <s v="Stockholm"/>
    <n v="0"/>
  </r>
  <r>
    <x v="0"/>
    <s v="01"/>
    <x v="0"/>
    <s v="HMC"/>
    <s v=""/>
    <s v="181210"/>
    <s v="Sängar och lösa sängbottnar, elektiskt reglerbara, antal brukare som erhållit personligt förskrivna hjälpmedel"/>
    <s v="Sängar o likn"/>
    <m/>
    <m/>
    <m/>
    <m/>
    <m/>
    <n v="3710"/>
    <n v="2415139"/>
    <n v="1.5361434683469565E-3"/>
    <n v="1.9835740397698399E-3"/>
    <n v="4791"/>
    <n v="-1081"/>
    <n v="-0.22563139219369654"/>
    <s v="Stockholm"/>
    <n v="0"/>
  </r>
  <r>
    <x v="0"/>
    <s v="01"/>
    <x v="0"/>
    <s v="HMC"/>
    <s v=""/>
    <s v="181224"/>
    <s v="Separata ställbara rygg- och benstöd för sängar, antal brukare som erhållit personligt förskrivna hjälpmedel"/>
    <s v="Stöd för sängar"/>
    <m/>
    <m/>
    <m/>
    <m/>
    <m/>
    <n v="2136"/>
    <n v="2415139"/>
    <n v="8.8442114511835552E-4"/>
    <n v="1.1815114311230961E-3"/>
    <n v="2854"/>
    <n v="-718"/>
    <n v="-0.25157673440784867"/>
    <s v="Stockholm"/>
    <n v="0"/>
  </r>
  <r>
    <x v="0"/>
    <s v="01"/>
    <x v="0"/>
    <s v="SYN"/>
    <s v=""/>
    <s v="220318"/>
    <s v="Förstorande videosystem, antal brukare som erhållit personligt förskrivna hjälpmedel"/>
    <s v="Förstorande videosystem"/>
    <m/>
    <m/>
    <m/>
    <m/>
    <m/>
    <n v="398"/>
    <n v="2415139"/>
    <n v="1.6479382760164115E-4"/>
    <n v="2.900988291741636E-4"/>
    <n v="701"/>
    <n v="-303"/>
    <n v="-0.43223965763195438"/>
    <s v="Stockholm"/>
    <n v="0"/>
  </r>
  <r>
    <x v="0"/>
    <s v="01"/>
    <x v="0"/>
    <s v="HMC"/>
    <s v=""/>
    <s v="220906"/>
    <s v="Röstförstärkare för personligt bruk, antal brukare som erhållit personligt förskrivna hjälpmedel"/>
    <s v="Röstförstärkare"/>
    <m/>
    <m/>
    <m/>
    <m/>
    <m/>
    <n v="125"/>
    <n v="2415139"/>
    <n v="5.1756855402525489E-5"/>
    <n v="5.2152598503220425E-5"/>
    <n v="126"/>
    <n v="-1"/>
    <n v="-7.9365079365079083E-3"/>
    <s v="Stockholm"/>
    <n v="0"/>
  </r>
  <r>
    <x v="0"/>
    <s v="01"/>
    <x v="0"/>
    <s v="SYN"/>
    <s v=""/>
    <s v="221803"/>
    <s v="Utrustning för att spela in och återge ljud, antal brukare som erhållit personligt förskrivna hjälpmedel"/>
    <s v="Ljudutrustning"/>
    <m/>
    <m/>
    <m/>
    <m/>
    <m/>
    <n v="1020"/>
    <n v="2415139"/>
    <n v="4.2233594008460795E-4"/>
    <n v="1.9822806923721411E-4"/>
    <n v="479"/>
    <n v="541"/>
    <n v="1.1294363256784967"/>
    <s v="Stockholm"/>
    <n v="1"/>
  </r>
  <r>
    <x v="0"/>
    <s v="01"/>
    <x v="0"/>
    <s v="HMC"/>
    <s v=""/>
    <s v="222109"/>
    <s v="Samtalsapparater, antal brukare som erhållit personligt förskrivna hjälpmedel"/>
    <s v="Samtalsapparater"/>
    <m/>
    <m/>
    <m/>
    <m/>
    <m/>
    <n v="441"/>
    <n v="2415139"/>
    <n v="1.8259818586010992E-4"/>
    <n v="2.5631475451854877E-4"/>
    <n v="619"/>
    <n v="-178"/>
    <n v="-0.28756058158319875"/>
    <s v="Stockholm"/>
    <n v="0"/>
  </r>
  <r>
    <x v="0"/>
    <s v="01"/>
    <x v="0"/>
    <s v="HMC"/>
    <s v=""/>
    <s v="222112"/>
    <s v="Programvara för närkommunikation, antal brukare som erhållit personligt förskrivna hjälpmedel"/>
    <s v="Programv. närkommunikation"/>
    <m/>
    <m/>
    <m/>
    <m/>
    <m/>
    <n v="100"/>
    <n v="2415139"/>
    <n v="4.140548432202039E-5"/>
    <n v="6.0939107493000965E-5"/>
    <n v="147"/>
    <n v="-47"/>
    <n v="-0.31972789115646261"/>
    <s v="Stockholm"/>
    <n v="0"/>
  </r>
  <r>
    <x v="0"/>
    <s v="01"/>
    <x v="0"/>
    <s v="HMC"/>
    <s v=""/>
    <s v="222712"/>
    <s v="Ur och klockor, antal brukare som erhållit personligt förskrivna hjälpmedel"/>
    <s v="Ur och klockor"/>
    <m/>
    <m/>
    <m/>
    <m/>
    <m/>
    <n v="1649"/>
    <n v="2415139"/>
    <n v="6.8277643647011619E-4"/>
    <n v="1.4156552596311747E-3"/>
    <n v="3419"/>
    <n v="-1770"/>
    <n v="-0.51769523252412986"/>
    <s v="Stockholm"/>
    <n v="1"/>
  </r>
  <r>
    <x v="0"/>
    <s v="01"/>
    <x v="0"/>
    <s v="HMC"/>
    <s v=""/>
    <s v="222715"/>
    <s v="Kalendrar och tidtabeller, antal brukare som erhållit personligt förskrivna hjälpmedel"/>
    <s v="Kalendrar och tidtabeller"/>
    <m/>
    <m/>
    <m/>
    <m/>
    <m/>
    <n v="7955"/>
    <n v="2415139"/>
    <n v="3.2938062778167221E-3"/>
    <n v="1.4760095481574599E-3"/>
    <n v="3565"/>
    <n v="4390"/>
    <n v="1.2314165497896212"/>
    <s v="Stockholm"/>
    <n v="1"/>
  </r>
  <r>
    <x v="0"/>
    <s v="01"/>
    <x v="0"/>
    <s v="SYN"/>
    <s v=""/>
    <s v="223021"/>
    <s v="Läsmaskiner, antal brukare som erhållit personligt förskrivna hjälpmedel"/>
    <s v="Läsmaskiner"/>
    <m/>
    <m/>
    <m/>
    <m/>
    <m/>
    <n v="63"/>
    <n v="2415139"/>
    <n v="2.6085455122872845E-5"/>
    <n v="1.7720352584386851E-5"/>
    <n v="43"/>
    <n v="20"/>
    <n v="0.46511627906976738"/>
    <s v="Stockholm"/>
    <n v="0"/>
  </r>
  <r>
    <x v="0"/>
    <s v="03"/>
    <x v="1"/>
    <s v="HOR"/>
    <s v="1"/>
    <s v="22061"/>
    <s v="I- och Bakom- örat hörapparater"/>
    <s v="I&amp;B hörapparater"/>
    <n v="55"/>
    <n v="414"/>
    <n v="607"/>
    <n v="944"/>
    <n v="392"/>
    <n v="2412"/>
    <n v="197645"/>
    <n v="1.220369855043133E-2"/>
    <n v="9.4731992093085304E-3"/>
    <n v="1872"/>
    <n v="540"/>
    <n v="0.28846153846153855"/>
    <s v="Uppsala"/>
    <n v="0"/>
  </r>
  <r>
    <x v="0"/>
    <s v="03"/>
    <x v="1"/>
    <s v="HOR"/>
    <s v="2"/>
    <s v="22061"/>
    <s v="I- och Bakom- örat hörapparater"/>
    <s v="I&amp;B hörapparater"/>
    <n v="48"/>
    <n v="390"/>
    <n v="433"/>
    <n v="693"/>
    <n v="444"/>
    <n v="2008"/>
    <n v="197381"/>
    <n v="1.017321829355409E-2"/>
    <n v="7.869654917658243E-3"/>
    <n v="1553"/>
    <n v="455"/>
    <n v="0.2929813264649066"/>
    <s v="Uppsala"/>
    <n v="0"/>
  </r>
  <r>
    <x v="0"/>
    <s v="03"/>
    <x v="1"/>
    <s v="HMC"/>
    <s v=""/>
    <s v="042718"/>
    <s v="Hjälpmedel för stimulering av sinnen och känslighet (tyngdtäcken), antal brukare som erhållit personligt förskrivna hjälpmedel"/>
    <s v="Tyngdtäcken"/>
    <m/>
    <m/>
    <m/>
    <m/>
    <m/>
    <n v="611"/>
    <n v="395026"/>
    <n v="1.5467336327229094E-3"/>
    <n v="1.5467336327229094E-3"/>
    <n v="611"/>
    <n v="0"/>
    <n v="0"/>
    <s v="Uppsala"/>
    <n v="0"/>
  </r>
  <r>
    <x v="0"/>
    <s v="03"/>
    <x v="1"/>
    <s v="ORT"/>
    <s v="1"/>
    <s v="061206"/>
    <s v="Ankelortoser"/>
    <s v="Ankelortoser"/>
    <n v="76"/>
    <n v="88"/>
    <n v="45"/>
    <n v="27"/>
    <n v="7"/>
    <n v="243"/>
    <n v="197645"/>
    <n v="1.2294770927673354E-3"/>
    <n v="1.5709435249726053E-3"/>
    <n v="310"/>
    <n v="-67"/>
    <n v="-0.21612903225806457"/>
    <s v="Uppsala"/>
    <n v="0"/>
  </r>
  <r>
    <x v="0"/>
    <s v="03"/>
    <x v="1"/>
    <s v="ORT"/>
    <s v="2"/>
    <s v="061206"/>
    <s v="Ankelortoser"/>
    <s v="Ankelortoser"/>
    <n v="49"/>
    <n v="91"/>
    <n v="22"/>
    <n v="12"/>
    <n v="13"/>
    <n v="187"/>
    <n v="197381"/>
    <n v="9.4740628530608315E-4"/>
    <n v="1.4173259997212579E-3"/>
    <n v="280"/>
    <n v="-93"/>
    <n v="-0.33214285714285718"/>
    <s v="Uppsala"/>
    <n v="0"/>
  </r>
  <r>
    <x v="0"/>
    <s v="03"/>
    <x v="1"/>
    <s v="ORT"/>
    <s v="1"/>
    <s v="061209"/>
    <s v="Knäortoser"/>
    <s v="Knäortoser"/>
    <n v="19"/>
    <n v="57"/>
    <n v="6"/>
    <n v="10"/>
    <n v="1"/>
    <n v="93"/>
    <n v="197645"/>
    <n v="4.7054061575046166E-4"/>
    <n v="8.3557730724650439E-4"/>
    <n v="165"/>
    <n v="-72"/>
    <n v="-0.4363636363636364"/>
    <s v="Uppsala"/>
    <n v="0"/>
  </r>
  <r>
    <x v="0"/>
    <s v="03"/>
    <x v="1"/>
    <s v="ORT"/>
    <s v="2"/>
    <s v="061209"/>
    <s v="Knäortoser"/>
    <s v="Knäortoser"/>
    <n v="10"/>
    <n v="49"/>
    <n v="11"/>
    <n v="6"/>
    <n v="5"/>
    <n v="81"/>
    <n v="197381"/>
    <n v="4.1037384550691303E-4"/>
    <n v="1.1083116266507214E-3"/>
    <n v="219"/>
    <n v="-138"/>
    <n v="-0.63013698630136994"/>
    <s v="Uppsala"/>
    <n v="0"/>
  </r>
  <r>
    <x v="0"/>
    <s v="03"/>
    <x v="1"/>
    <s v="ORT"/>
    <s v="1"/>
    <s v="061212"/>
    <s v="Helbensortoser"/>
    <s v="Helbensortoser"/>
    <n v="6"/>
    <n v="8"/>
    <n v="0"/>
    <n v="3"/>
    <n v="0"/>
    <n v="17"/>
    <n v="197645"/>
    <n v="8.6012800728579012E-5"/>
    <n v="3.6898567148582843E-5"/>
    <n v="7"/>
    <n v="10"/>
    <n v="1.4285714285714284"/>
    <s v="Uppsala"/>
    <n v="0"/>
  </r>
  <r>
    <x v="0"/>
    <s v="03"/>
    <x v="1"/>
    <s v="ORT"/>
    <s v="2"/>
    <s v="061212"/>
    <s v="Helbensortoser"/>
    <s v="Helbensortoser"/>
    <n v="4"/>
    <n v="5"/>
    <n v="1"/>
    <n v="1"/>
    <n v="1"/>
    <n v="12"/>
    <n v="197381"/>
    <n v="6.0796125260283413E-5"/>
    <n v="2.8979089907315027E-5"/>
    <n v="6"/>
    <n v="6"/>
    <n v="1"/>
    <s v="Uppsala"/>
    <n v="0"/>
  </r>
  <r>
    <x v="0"/>
    <s v="03"/>
    <x v="1"/>
    <s v="ORT"/>
    <s v="1"/>
    <s v="062409"/>
    <s v="Transtibiella proteser, antal brukare som erhållit personligt förskrivna hjälpmedel"/>
    <s v="Transtibiella proteser"/>
    <n v="0"/>
    <n v="8"/>
    <n v="11"/>
    <n v="13"/>
    <n v="2"/>
    <n v="34"/>
    <n v="197645"/>
    <n v="1.7202560145715802E-4"/>
    <n v="1.8423873122013726E-4"/>
    <n v="36"/>
    <n v="-2"/>
    <n v="-5.555555555555558E-2"/>
    <s v="Uppsala"/>
    <n v="0"/>
  </r>
  <r>
    <x v="0"/>
    <s v="03"/>
    <x v="1"/>
    <s v="ORT"/>
    <s v="2"/>
    <s v="062409"/>
    <s v="Transtibiella proteser, antal brukare som erhållit personligt förskrivna hjälpmedel"/>
    <s v="Transtibiella proteser"/>
    <n v="0"/>
    <n v="4"/>
    <n v="3"/>
    <n v="3"/>
    <n v="0"/>
    <n v="10"/>
    <n v="197381"/>
    <n v="5.0663437716902843E-5"/>
    <n v="8.1847726632153513E-5"/>
    <n v="16"/>
    <n v="-6"/>
    <n v="-0.375"/>
    <s v="Uppsala"/>
    <n v="0"/>
  </r>
  <r>
    <x v="0"/>
    <s v="03"/>
    <x v="1"/>
    <s v="HMC"/>
    <s v=""/>
    <s v="120603"/>
    <s v="Gåstativ, antal brukare som erhållit personligt förskrivna hjälpmedel"/>
    <s v="Gåstativ"/>
    <m/>
    <m/>
    <m/>
    <m/>
    <m/>
    <n v="97"/>
    <n v="395026"/>
    <n v="2.455534572407892E-4"/>
    <n v="1.243336228773866E-3"/>
    <n v="491"/>
    <n v="-394"/>
    <n v="-0.80244399185336046"/>
    <s v="Uppsala"/>
    <n v="0"/>
  </r>
  <r>
    <x v="0"/>
    <s v="03"/>
    <x v="1"/>
    <s v="HMC"/>
    <s v=""/>
    <s v="120606"/>
    <s v="Rollatorer, antal brukare som erhållit personligt förskrivna hjälpmedel"/>
    <s v="Rollatorer"/>
    <m/>
    <m/>
    <m/>
    <m/>
    <m/>
    <n v="1991"/>
    <n v="395026"/>
    <n v="5.0401745707877458E-3"/>
    <n v="1.9511975227732178E-2"/>
    <n v="7708"/>
    <n v="-5717"/>
    <n v="-0.74169693824597815"/>
    <s v="Uppsala"/>
    <n v="1"/>
  </r>
  <r>
    <x v="0"/>
    <s v="03"/>
    <x v="1"/>
    <s v="HMC"/>
    <s v=""/>
    <s v="120609"/>
    <s v="Gåstolar, antal brukare som erhållit personligt förskrivna hjälpmedel"/>
    <s v="Gåstolar"/>
    <m/>
    <m/>
    <m/>
    <m/>
    <m/>
    <n v="72"/>
    <n v="395026"/>
    <n v="1.8226648372512188E-4"/>
    <n v="1.3916454882521926E-4"/>
    <n v="55"/>
    <n v="17"/>
    <n v="0.30909090909090908"/>
    <s v="Uppsala"/>
    <n v="0"/>
  </r>
  <r>
    <x v="0"/>
    <s v="03"/>
    <x v="1"/>
    <s v="HMC"/>
    <s v=""/>
    <s v="120612"/>
    <s v="Gåbord, antal brukare som erhållit personligt förskrivna hjälpmedel"/>
    <s v="Gåbord"/>
    <m/>
    <m/>
    <m/>
    <m/>
    <m/>
    <n v="191"/>
    <n v="395026"/>
    <n v="4.8351247765969832E-4"/>
    <n v="2.1670800508444329E-3"/>
    <n v="856"/>
    <n v="-665"/>
    <n v="-0.77686915887850461"/>
    <s v="Uppsala"/>
    <n v="1"/>
  </r>
  <r>
    <x v="0"/>
    <s v="03"/>
    <x v="1"/>
    <s v="HMC"/>
    <s v=""/>
    <s v="122203"/>
    <s v="Manuella tvåhjulsdrivna rullstolar, antal brukare som erhållit personligt förskrivna hjälpmedel"/>
    <s v="Manuella tvåhjulsdr. rullstolar"/>
    <m/>
    <m/>
    <m/>
    <m/>
    <m/>
    <n v="2311"/>
    <n v="395026"/>
    <n v="5.8502478317882869E-3"/>
    <n v="1.0448831164670215E-2"/>
    <n v="4128"/>
    <n v="-1817"/>
    <n v="-0.44016472868217049"/>
    <s v="Uppsala"/>
    <n v="0"/>
  </r>
  <r>
    <x v="0"/>
    <s v="03"/>
    <x v="1"/>
    <s v="HMC"/>
    <s v=""/>
    <s v="122218"/>
    <s v="Manuella vårdarmanövrerade rullstolar, antal brukare som erhållit personligt förskrivna hjälpmedel"/>
    <s v="Manuella vårdarm. rullstolar"/>
    <m/>
    <m/>
    <m/>
    <m/>
    <m/>
    <n v="1187"/>
    <n v="395026"/>
    <n v="3.0048655025238847E-3"/>
    <n v="4.5959477430963002E-3"/>
    <n v="1816"/>
    <n v="-629"/>
    <n v="-0.34636563876651982"/>
    <s v="Uppsala"/>
    <n v="0"/>
  </r>
  <r>
    <x v="0"/>
    <s v="03"/>
    <x v="1"/>
    <s v="HMC"/>
    <s v=""/>
    <s v="122303"/>
    <s v="Eldrivna rullstolar med manuell direktstyrning, antal brukare som erhållit personligt förskrivna hjälpmedel"/>
    <s v="El-rullstolar, manuell styrning"/>
    <m/>
    <m/>
    <m/>
    <m/>
    <m/>
    <n v="94"/>
    <n v="395026"/>
    <n v="2.3795902041890915E-4"/>
    <n v="3.072077289227249E-4"/>
    <n v="121"/>
    <n v="-27"/>
    <n v="-0.22314049586776863"/>
    <s v="Uppsala"/>
    <n v="0"/>
  </r>
  <r>
    <x v="0"/>
    <s v="03"/>
    <x v="1"/>
    <s v="HMC"/>
    <s v=""/>
    <s v="122306"/>
    <s v="Eldrivna rullstolar med elektronisk styrning, antal brukare som erhållit personligt förskrivna hjälpmedel"/>
    <s v="El-rullstolar, elektronisk styrning"/>
    <m/>
    <m/>
    <m/>
    <m/>
    <m/>
    <n v="67"/>
    <n v="395026"/>
    <n v="1.6960908902198844E-4"/>
    <n v="2.9987744139351743E-4"/>
    <n v="118"/>
    <n v="-51"/>
    <n v="-0.43220338983050843"/>
    <s v="Uppsala"/>
    <n v="0"/>
  </r>
  <r>
    <x v="0"/>
    <s v="03"/>
    <x v="1"/>
    <s v="HMC"/>
    <s v=""/>
    <s v="123603"/>
    <s v="Mobila lyftar för överflyttning av en sittande person med hjälp av slingsäten, antal brukare som erhållit personligt förskrivna hjälpmedel"/>
    <s v="Mob. lyftar slingsäten"/>
    <m/>
    <m/>
    <m/>
    <m/>
    <m/>
    <n v="19"/>
    <n v="395026"/>
    <n v="4.8098099871907164E-5"/>
    <n v="1.0768685325761014E-3"/>
    <n v="425"/>
    <n v="-406"/>
    <n v="-0.95529411764705885"/>
    <s v="Uppsala"/>
    <n v="0"/>
  </r>
  <r>
    <x v="0"/>
    <s v="03"/>
    <x v="1"/>
    <s v="HMC"/>
    <s v=""/>
    <s v="123604"/>
    <s v="Mobila lyftar för överflyttning av en stående person, antal brukare som erhållit personligt förskrivna hjälpmedel"/>
    <s v="Mob. lyftar stående"/>
    <m/>
    <m/>
    <m/>
    <m/>
    <m/>
    <n v="0"/>
    <n v="395026"/>
    <n v="0"/>
    <n v="2.969509404354554E-4"/>
    <n v="117"/>
    <n v="-117"/>
    <n v="-1"/>
    <s v="Uppsala"/>
    <n v="0"/>
  </r>
  <r>
    <x v="0"/>
    <s v="03"/>
    <x v="1"/>
    <s v="HMC"/>
    <s v=""/>
    <s v="123612"/>
    <s v="Stationära lyftar monterade på väggar, golv eller i tak, antal brukare som erhållit personligt förskrivna hjälpmedel"/>
    <s v="Stationära lyftar"/>
    <m/>
    <m/>
    <m/>
    <m/>
    <m/>
    <n v="35"/>
    <n v="395026"/>
    <n v="8.8601762921934247E-5"/>
    <n v="1.9038451254077757E-4"/>
    <n v="75"/>
    <n v="-40"/>
    <n v="-0.53333333333333333"/>
    <s v="Uppsala"/>
    <n v="0"/>
  </r>
  <r>
    <x v="0"/>
    <s v="03"/>
    <x v="1"/>
    <s v="HMC"/>
    <s v=""/>
    <s v="181210"/>
    <s v="Sängar och lösa sängbottnar, elektiskt reglerbara, antal brukare som erhållit personligt förskrivna hjälpmedel"/>
    <s v="Sängar o likn"/>
    <m/>
    <m/>
    <m/>
    <m/>
    <m/>
    <n v="20"/>
    <n v="395026"/>
    <n v="5.0629578812533858E-5"/>
    <n v="1.9835740397698399E-3"/>
    <n v="784"/>
    <n v="-764"/>
    <n v="-0.97448979591836737"/>
    <s v="Uppsala"/>
    <n v="1"/>
  </r>
  <r>
    <x v="0"/>
    <s v="03"/>
    <x v="1"/>
    <s v="HMC"/>
    <s v=""/>
    <s v="181224"/>
    <s v="Separata ställbara rygg- och benstöd för sängar, antal brukare som erhållit personligt förskrivna hjälpmedel"/>
    <s v="Stöd för sängar"/>
    <m/>
    <m/>
    <m/>
    <m/>
    <m/>
    <n v="158"/>
    <n v="395026"/>
    <n v="3.9997367261901748E-4"/>
    <n v="1.1815114311230961E-3"/>
    <n v="467"/>
    <n v="-309"/>
    <n v="-0.66167023554603854"/>
    <s v="Uppsala"/>
    <n v="0"/>
  </r>
  <r>
    <x v="0"/>
    <s v="03"/>
    <x v="1"/>
    <s v="SYN"/>
    <s v=""/>
    <s v="220318"/>
    <s v="Förstorande videosystem, antal brukare som erhållit personligt förskrivna hjälpmedel"/>
    <s v="Förstorande videosystem"/>
    <m/>
    <m/>
    <m/>
    <m/>
    <m/>
    <n v="68"/>
    <n v="395026"/>
    <n v="1.7214056796261513E-4"/>
    <n v="2.900988291741636E-4"/>
    <n v="115"/>
    <n v="-47"/>
    <n v="-0.40869565217391302"/>
    <s v="Uppsala"/>
    <n v="0"/>
  </r>
  <r>
    <x v="0"/>
    <s v="03"/>
    <x v="1"/>
    <s v="HMC"/>
    <s v=""/>
    <s v="220906"/>
    <s v="Röstförstärkare för personligt bruk, antal brukare som erhållit personligt förskrivna hjälpmedel"/>
    <s v="Röstförstärkare"/>
    <m/>
    <m/>
    <m/>
    <m/>
    <m/>
    <n v="9"/>
    <n v="395026"/>
    <n v="2.2783310465640235E-5"/>
    <n v="5.2152598503220425E-5"/>
    <n v="21"/>
    <n v="-12"/>
    <n v="-0.5714285714285714"/>
    <s v="Uppsala"/>
    <n v="0"/>
  </r>
  <r>
    <x v="0"/>
    <s v="03"/>
    <x v="1"/>
    <s v="SYN"/>
    <s v=""/>
    <s v="221803"/>
    <s v="Utrustning för att spela in och återge ljud, antal brukare som erhållit personligt förskrivna hjälpmedel"/>
    <s v="Ljudutrustning"/>
    <m/>
    <m/>
    <m/>
    <m/>
    <m/>
    <n v="89"/>
    <n v="395026"/>
    <n v="2.2530162571577568E-4"/>
    <n v="1.9822806923721411E-4"/>
    <n v="78"/>
    <n v="11"/>
    <n v="0.14102564102564097"/>
    <s v="Uppsala"/>
    <n v="0"/>
  </r>
  <r>
    <x v="0"/>
    <s v="03"/>
    <x v="1"/>
    <s v="HMC"/>
    <s v=""/>
    <s v="222109"/>
    <s v="Samtalsapparater, antal brukare som erhållit personligt förskrivna hjälpmedel"/>
    <s v="Samtalsapparater"/>
    <m/>
    <m/>
    <m/>
    <m/>
    <m/>
    <n v="23"/>
    <n v="395026"/>
    <n v="5.822401563441394E-5"/>
    <n v="2.5631475451854877E-4"/>
    <n v="101"/>
    <n v="-78"/>
    <n v="-0.7722772277227723"/>
    <s v="Uppsala"/>
    <n v="0"/>
  </r>
  <r>
    <x v="0"/>
    <s v="03"/>
    <x v="1"/>
    <s v="HMC"/>
    <s v=""/>
    <s v="222112"/>
    <s v="Programvara för närkommunikation, antal brukare som erhållit personligt förskrivna hjälpmedel"/>
    <s v="Programv. närkommunikation"/>
    <m/>
    <m/>
    <m/>
    <m/>
    <m/>
    <n v="32"/>
    <n v="395026"/>
    <n v="8.1007326100054178E-5"/>
    <n v="6.0939107493000965E-5"/>
    <n v="24"/>
    <n v="8"/>
    <n v="0.33333333333333326"/>
    <s v="Uppsala"/>
    <n v="0"/>
  </r>
  <r>
    <x v="0"/>
    <s v="03"/>
    <x v="1"/>
    <s v="HMC"/>
    <s v=""/>
    <s v="222712"/>
    <s v="Ur och klockor, antal brukare som erhållit personligt förskrivna hjälpmedel"/>
    <s v="Ur och klockor"/>
    <m/>
    <m/>
    <m/>
    <m/>
    <m/>
    <n v="333"/>
    <n v="395026"/>
    <n v="8.4298248722868875E-4"/>
    <n v="1.4156552596311747E-3"/>
    <n v="559"/>
    <n v="-226"/>
    <n v="-0.40429338103756707"/>
    <s v="Uppsala"/>
    <n v="0"/>
  </r>
  <r>
    <x v="0"/>
    <s v="03"/>
    <x v="1"/>
    <s v="HMC"/>
    <s v=""/>
    <s v="222715"/>
    <s v="Kalendrar och tidtabeller, antal brukare som erhållit personligt förskrivna hjälpmedel"/>
    <s v="Kalendrar och tidtabeller"/>
    <m/>
    <m/>
    <m/>
    <m/>
    <m/>
    <n v="528"/>
    <n v="395026"/>
    <n v="1.336620880650894E-3"/>
    <n v="1.4760095481574599E-3"/>
    <n v="583"/>
    <n v="-55"/>
    <n v="-9.4339622641509413E-2"/>
    <s v="Uppsala"/>
    <n v="0"/>
  </r>
  <r>
    <x v="0"/>
    <s v="03"/>
    <x v="1"/>
    <s v="SYN"/>
    <s v=""/>
    <s v="223021"/>
    <s v="Läsmaskiner, antal brukare som erhållit personligt förskrivna hjälpmedel"/>
    <s v="Läsmaskiner"/>
    <m/>
    <m/>
    <m/>
    <m/>
    <m/>
    <n v="7"/>
    <n v="395026"/>
    <n v="1.7720352584386851E-5"/>
    <n v="1.7720352584386851E-5"/>
    <n v="7"/>
    <n v="0"/>
    <n v="0"/>
    <s v="Uppsala"/>
    <n v="0"/>
  </r>
  <r>
    <x v="0"/>
    <s v="04"/>
    <x v="2"/>
    <s v="HOR"/>
    <s v="1"/>
    <s v="22061"/>
    <s v="I- och Bakom- örat hörapparater"/>
    <s v="I&amp;B hörapparater"/>
    <n v="32"/>
    <n v="218"/>
    <n v="407"/>
    <n v="554"/>
    <n v="218"/>
    <n v="1429"/>
    <n v="151560"/>
    <n v="9.4286091316970171E-3"/>
    <n v="9.4731992093085304E-3"/>
    <n v="1436"/>
    <n v="-7"/>
    <n v="-4.8746518105849956E-3"/>
    <s v="Södermanland"/>
    <n v="0"/>
  </r>
  <r>
    <x v="0"/>
    <s v="04"/>
    <x v="2"/>
    <s v="HOR"/>
    <s v="2"/>
    <s v="22061"/>
    <s v="I- och Bakom- örat hörapparater"/>
    <s v="I&amp;B hörapparater"/>
    <n v="29"/>
    <n v="201"/>
    <n v="281"/>
    <n v="366"/>
    <n v="268"/>
    <n v="1145"/>
    <n v="150241"/>
    <n v="7.6210887840203407E-3"/>
    <n v="7.869654917658243E-3"/>
    <n v="1182"/>
    <n v="-37"/>
    <n v="-3.1302876480541419E-2"/>
    <s v="Södermanland"/>
    <n v="0"/>
  </r>
  <r>
    <x v="0"/>
    <s v="04"/>
    <x v="2"/>
    <s v="HMC"/>
    <s v=""/>
    <s v="042718"/>
    <s v="Hjälpmedel för stimulering av sinnen och känslighet (tyngdtäcken), antal brukare som erhållit personligt förskrivna hjälpmedel"/>
    <s v="Tyngdtäcken"/>
    <m/>
    <m/>
    <m/>
    <m/>
    <m/>
    <n v="2011"/>
    <n v="301801"/>
    <n v="6.6633311354170463E-3"/>
    <n v="1.5467336327229094E-3"/>
    <n v="467"/>
    <n v="1544"/>
    <n v="3.3062098501070665"/>
    <s v="Södermanland"/>
    <n v="1"/>
  </r>
  <r>
    <x v="0"/>
    <s v="04"/>
    <x v="2"/>
    <s v="ORT"/>
    <s v="1"/>
    <s v="061206"/>
    <s v="Ankelortoser"/>
    <s v="Ankelortoser"/>
    <n v="82"/>
    <n v="192"/>
    <n v="52"/>
    <n v="29"/>
    <n v="11"/>
    <n v="366"/>
    <n v="151560"/>
    <n v="2.4148851939825812E-3"/>
    <n v="1.5709435249726053E-3"/>
    <n v="238"/>
    <n v="128"/>
    <n v="0.53781512605042026"/>
    <s v="Södermanland"/>
    <n v="0"/>
  </r>
  <r>
    <x v="0"/>
    <s v="04"/>
    <x v="2"/>
    <s v="ORT"/>
    <s v="2"/>
    <s v="061206"/>
    <s v="Ankelortoser"/>
    <s v="Ankelortoser"/>
    <n v="58"/>
    <n v="169"/>
    <n v="47"/>
    <n v="40"/>
    <n v="20"/>
    <n v="334"/>
    <n v="150241"/>
    <n v="2.2230948942033135E-3"/>
    <n v="1.4173259997212579E-3"/>
    <n v="213"/>
    <n v="121"/>
    <n v="0.568075117370892"/>
    <s v="Södermanland"/>
    <n v="0"/>
  </r>
  <r>
    <x v="0"/>
    <s v="04"/>
    <x v="2"/>
    <s v="ORT"/>
    <s v="1"/>
    <s v="061209"/>
    <s v="Knäortoser"/>
    <s v="Knäortoser"/>
    <n v="37"/>
    <n v="130"/>
    <n v="31"/>
    <n v="32"/>
    <n v="15"/>
    <n v="245"/>
    <n v="151560"/>
    <n v="1.6165215096331485E-3"/>
    <n v="8.3557730724650439E-4"/>
    <n v="127"/>
    <n v="118"/>
    <n v="0.92913385826771644"/>
    <s v="Södermanland"/>
    <n v="0"/>
  </r>
  <r>
    <x v="0"/>
    <s v="04"/>
    <x v="2"/>
    <s v="ORT"/>
    <s v="2"/>
    <s v="061209"/>
    <s v="Knäortoser"/>
    <s v="Knäortoser"/>
    <n v="33"/>
    <n v="169"/>
    <n v="52"/>
    <n v="45"/>
    <n v="25"/>
    <n v="324"/>
    <n v="150241"/>
    <n v="2.1565351668319565E-3"/>
    <n v="1.1083116266507214E-3"/>
    <n v="167"/>
    <n v="157"/>
    <n v="0.94011976047904189"/>
    <s v="Södermanland"/>
    <n v="0"/>
  </r>
  <r>
    <x v="0"/>
    <s v="04"/>
    <x v="2"/>
    <s v="ORT"/>
    <s v="1"/>
    <s v="061212"/>
    <s v="Helbensortoser"/>
    <s v="Helbensortoser"/>
    <n v="8"/>
    <n v="0"/>
    <n v="0"/>
    <n v="1"/>
    <n v="0"/>
    <n v="9"/>
    <n v="151560"/>
    <n v="5.9382422802850356E-5"/>
    <n v="3.6898567148582843E-5"/>
    <n v="6"/>
    <n v="3"/>
    <n v="0.5"/>
    <s v="Södermanland"/>
    <n v="0"/>
  </r>
  <r>
    <x v="0"/>
    <s v="04"/>
    <x v="2"/>
    <s v="ORT"/>
    <s v="2"/>
    <s v="061212"/>
    <s v="Helbensortoser"/>
    <s v="Helbensortoser"/>
    <n v="1"/>
    <n v="1"/>
    <n v="1"/>
    <n v="0"/>
    <n v="0"/>
    <n v="3"/>
    <n v="150241"/>
    <n v="1.9967918211407008E-5"/>
    <n v="2.8979089907315027E-5"/>
    <n v="4"/>
    <n v="-1"/>
    <n v="-0.25"/>
    <s v="Södermanland"/>
    <n v="0"/>
  </r>
  <r>
    <x v="0"/>
    <s v="04"/>
    <x v="2"/>
    <s v="ORT"/>
    <s v="1"/>
    <s v="062409"/>
    <s v="Transtibiella proteser, antal brukare som erhållit personligt förskrivna hjälpmedel"/>
    <s v="Transtibiella proteser"/>
    <n v="0"/>
    <n v="5"/>
    <n v="5"/>
    <n v="6"/>
    <n v="2"/>
    <n v="18"/>
    <n v="151560"/>
    <n v="1.1876484560570071E-4"/>
    <n v="1.8423873122013726E-4"/>
    <n v="28"/>
    <n v="-10"/>
    <n v="-0.3571428571428571"/>
    <s v="Södermanland"/>
    <n v="0"/>
  </r>
  <r>
    <x v="0"/>
    <s v="04"/>
    <x v="2"/>
    <s v="ORT"/>
    <s v="2"/>
    <s v="062409"/>
    <s v="Transtibiella proteser, antal brukare som erhållit personligt förskrivna hjälpmedel"/>
    <s v="Transtibiella proteser"/>
    <n v="1"/>
    <n v="7"/>
    <n v="5"/>
    <n v="2"/>
    <n v="1"/>
    <n v="16"/>
    <n v="150241"/>
    <n v="1.0649556379417069E-4"/>
    <n v="8.1847726632153513E-5"/>
    <n v="12"/>
    <n v="4"/>
    <n v="0.33333333333333326"/>
    <s v="Södermanland"/>
    <n v="0"/>
  </r>
  <r>
    <x v="0"/>
    <s v="04"/>
    <x v="2"/>
    <s v="HMC"/>
    <s v=""/>
    <s v="120603"/>
    <s v="Gåstativ, antal brukare som erhållit personligt förskrivna hjälpmedel"/>
    <s v="Gåstativ"/>
    <m/>
    <m/>
    <m/>
    <m/>
    <m/>
    <n v="617"/>
    <n v="301801"/>
    <n v="2.044393491075245E-3"/>
    <n v="1.243336228773866E-3"/>
    <n v="375"/>
    <n v="242"/>
    <n v="0.64533333333333331"/>
    <s v="Södermanland"/>
    <n v="0"/>
  </r>
  <r>
    <x v="0"/>
    <s v="04"/>
    <x v="2"/>
    <s v="HMC"/>
    <s v=""/>
    <s v="120606"/>
    <s v="Rollatorer, antal brukare som erhållit personligt förskrivna hjälpmedel"/>
    <s v="Rollatorer"/>
    <m/>
    <m/>
    <m/>
    <m/>
    <m/>
    <n v="8045"/>
    <n v="301801"/>
    <n v="2.6656637983306881E-2"/>
    <n v="1.9511975227732178E-2"/>
    <n v="5889"/>
    <n v="2156"/>
    <n v="0.36610629988113441"/>
    <s v="Södermanland"/>
    <n v="0"/>
  </r>
  <r>
    <x v="0"/>
    <s v="04"/>
    <x v="2"/>
    <s v="HMC"/>
    <s v=""/>
    <s v="120609"/>
    <s v="Gåstolar, antal brukare som erhållit personligt förskrivna hjälpmedel"/>
    <s v="Gåstolar"/>
    <m/>
    <m/>
    <m/>
    <m/>
    <m/>
    <n v="42"/>
    <n v="301801"/>
    <n v="1.3916454882521926E-4"/>
    <n v="1.3916454882521926E-4"/>
    <n v="42"/>
    <n v="0"/>
    <n v="0"/>
    <s v="Södermanland"/>
    <n v="0"/>
  </r>
  <r>
    <x v="0"/>
    <s v="04"/>
    <x v="2"/>
    <s v="HMC"/>
    <s v=""/>
    <s v="120612"/>
    <s v="Gåbord, antal brukare som erhållit personligt förskrivna hjälpmedel"/>
    <s v="Gåbord"/>
    <m/>
    <m/>
    <m/>
    <m/>
    <m/>
    <n v="751"/>
    <n v="301801"/>
    <n v="2.4883946706604682E-3"/>
    <n v="2.1670800508444329E-3"/>
    <n v="654"/>
    <n v="97"/>
    <n v="0.14831804281345562"/>
    <s v="Södermanland"/>
    <n v="0"/>
  </r>
  <r>
    <x v="0"/>
    <s v="04"/>
    <x v="2"/>
    <s v="HMC"/>
    <s v=""/>
    <s v="122203"/>
    <s v="Manuella tvåhjulsdrivna rullstolar, antal brukare som erhållit personligt förskrivna hjälpmedel"/>
    <s v="Manuella tvåhjulsdr. rullstolar"/>
    <m/>
    <m/>
    <m/>
    <m/>
    <m/>
    <n v="2626"/>
    <n v="301801"/>
    <n v="8.7010977432149007E-3"/>
    <n v="1.0448831164670215E-2"/>
    <n v="3153"/>
    <n v="-527"/>
    <n v="-0.16714240405962577"/>
    <s v="Södermanland"/>
    <n v="0"/>
  </r>
  <r>
    <x v="0"/>
    <s v="04"/>
    <x v="2"/>
    <s v="HMC"/>
    <s v=""/>
    <s v="122218"/>
    <s v="Manuella vårdarmanövrerade rullstolar, antal brukare som erhållit personligt förskrivna hjälpmedel"/>
    <s v="Manuella vårdarm. rullstolar"/>
    <m/>
    <m/>
    <m/>
    <m/>
    <m/>
    <n v="2588"/>
    <n v="301801"/>
    <n v="8.5751869609444632E-3"/>
    <n v="4.5959477430963002E-3"/>
    <n v="1387"/>
    <n v="1201"/>
    <n v="0.86589762076423926"/>
    <s v="Södermanland"/>
    <n v="1"/>
  </r>
  <r>
    <x v="0"/>
    <s v="04"/>
    <x v="2"/>
    <s v="HMC"/>
    <s v=""/>
    <s v="122303"/>
    <s v="Eldrivna rullstolar med manuell direktstyrning, antal brukare som erhållit personligt förskrivna hjälpmedel"/>
    <s v="El-rullstolar, manuell styrning"/>
    <m/>
    <m/>
    <m/>
    <m/>
    <m/>
    <n v="76"/>
    <n v="301801"/>
    <n v="2.5182156454087298E-4"/>
    <n v="3.072077289227249E-4"/>
    <n v="93"/>
    <n v="-17"/>
    <n v="-0.18279569892473113"/>
    <s v="Södermanland"/>
    <n v="0"/>
  </r>
  <r>
    <x v="0"/>
    <s v="04"/>
    <x v="2"/>
    <s v="HMC"/>
    <s v=""/>
    <s v="122306"/>
    <s v="Eldrivna rullstolar med elektronisk styrning, antal brukare som erhållit personligt förskrivna hjälpmedel"/>
    <s v="El-rullstolar, elektronisk styrning"/>
    <m/>
    <m/>
    <m/>
    <m/>
    <m/>
    <n v="76"/>
    <n v="301801"/>
    <n v="2.5182156454087298E-4"/>
    <n v="2.9987744139351743E-4"/>
    <n v="91"/>
    <n v="-15"/>
    <n v="-0.1648351648351648"/>
    <s v="Södermanland"/>
    <n v="0"/>
  </r>
  <r>
    <x v="0"/>
    <s v="04"/>
    <x v="2"/>
    <s v="HMC"/>
    <s v=""/>
    <s v="123603"/>
    <s v="Mobila lyftar för överflyttning av en sittande person med hjälp av slingsäten, antal brukare som erhållit personligt förskrivna hjälpmedel"/>
    <s v="Mob. lyftar slingsäten"/>
    <m/>
    <m/>
    <m/>
    <m/>
    <m/>
    <n v="325"/>
    <n v="301801"/>
    <n v="1.0768685325761014E-3"/>
    <n v="1.0768685325761014E-3"/>
    <n v="325"/>
    <n v="0"/>
    <n v="0"/>
    <s v="Södermanland"/>
    <n v="0"/>
  </r>
  <r>
    <x v="0"/>
    <s v="04"/>
    <x v="2"/>
    <s v="HMC"/>
    <s v=""/>
    <s v="123604"/>
    <s v="Mobila lyftar för överflyttning av en stående person, antal brukare som erhållit personligt förskrivna hjälpmedel"/>
    <s v="Mob. lyftar stående"/>
    <m/>
    <m/>
    <m/>
    <m/>
    <m/>
    <n v="132"/>
    <n v="301801"/>
    <n v="4.3737429630783198E-4"/>
    <n v="2.969509404354554E-4"/>
    <n v="90"/>
    <n v="42"/>
    <n v="0.46666666666666656"/>
    <s v="Södermanland"/>
    <n v="0"/>
  </r>
  <r>
    <x v="0"/>
    <s v="04"/>
    <x v="2"/>
    <s v="HMC"/>
    <s v=""/>
    <s v="123612"/>
    <s v="Stationära lyftar monterade på väggar, golv eller i tak, antal brukare som erhållit personligt förskrivna hjälpmedel"/>
    <s v="Stationära lyftar"/>
    <m/>
    <m/>
    <m/>
    <m/>
    <m/>
    <n v="62"/>
    <n v="301801"/>
    <n v="2.0543338159913322E-4"/>
    <n v="1.9038451254077757E-4"/>
    <n v="57"/>
    <n v="5"/>
    <n v="8.7719298245614086E-2"/>
    <s v="Södermanland"/>
    <n v="0"/>
  </r>
  <r>
    <x v="0"/>
    <s v="04"/>
    <x v="2"/>
    <s v="HMC"/>
    <s v=""/>
    <s v="181210"/>
    <s v="Sängar och lösa sängbottnar, elektiskt reglerbara, antal brukare som erhållit personligt förskrivna hjälpmedel"/>
    <s v="Sängar o likn"/>
    <m/>
    <m/>
    <m/>
    <m/>
    <m/>
    <n v="622"/>
    <n v="301801"/>
    <n v="2.0609606992687234E-3"/>
    <n v="1.9835740397698399E-3"/>
    <n v="599"/>
    <n v="23"/>
    <n v="3.8397328881469184E-2"/>
    <s v="Södermanland"/>
    <n v="0"/>
  </r>
  <r>
    <x v="0"/>
    <s v="04"/>
    <x v="2"/>
    <s v="HMC"/>
    <s v=""/>
    <s v="181224"/>
    <s v="Separata ställbara rygg- och benstöd för sängar, antal brukare som erhållit personligt förskrivna hjälpmedel"/>
    <s v="Stöd för sängar"/>
    <m/>
    <m/>
    <m/>
    <m/>
    <m/>
    <n v="385"/>
    <n v="301801"/>
    <n v="1.2756750308978433E-3"/>
    <n v="1.1815114311230961E-3"/>
    <n v="357"/>
    <n v="28"/>
    <n v="7.8431372549019551E-2"/>
    <s v="Södermanland"/>
    <n v="0"/>
  </r>
  <r>
    <x v="0"/>
    <s v="04"/>
    <x v="2"/>
    <s v="SYN"/>
    <s v=""/>
    <s v="220318"/>
    <s v="Förstorande videosystem, antal brukare som erhållit personligt förskrivna hjälpmedel"/>
    <s v="Förstorande videosystem"/>
    <m/>
    <m/>
    <m/>
    <m/>
    <m/>
    <n v="148"/>
    <n v="301801"/>
    <n v="4.9038936252696313E-4"/>
    <n v="2.900988291741636E-4"/>
    <n v="88"/>
    <n v="60"/>
    <n v="0.68181818181818188"/>
    <s v="Södermanland"/>
    <n v="0"/>
  </r>
  <r>
    <x v="0"/>
    <s v="04"/>
    <x v="2"/>
    <s v="HMC"/>
    <s v=""/>
    <s v="220906"/>
    <s v="Röstförstärkare för personligt bruk, antal brukare som erhållit personligt förskrivna hjälpmedel"/>
    <s v="Röstförstärkare"/>
    <m/>
    <m/>
    <m/>
    <m/>
    <m/>
    <n v="15"/>
    <n v="301801"/>
    <n v="4.970162458043545E-5"/>
    <n v="5.2152598503220425E-5"/>
    <n v="16"/>
    <n v="-1"/>
    <n v="-6.25E-2"/>
    <s v="Södermanland"/>
    <n v="0"/>
  </r>
  <r>
    <x v="0"/>
    <s v="04"/>
    <x v="2"/>
    <s v="SYN"/>
    <s v=""/>
    <s v="221803"/>
    <s v="Utrustning för att spela in och återge ljud, antal brukare som erhållit personligt förskrivna hjälpmedel"/>
    <s v="Ljudutrustning"/>
    <m/>
    <m/>
    <m/>
    <m/>
    <m/>
    <n v="83"/>
    <n v="301801"/>
    <n v="2.7501565601174285E-4"/>
    <n v="1.9822806923721411E-4"/>
    <n v="60"/>
    <n v="23"/>
    <n v="0.3833333333333333"/>
    <s v="Södermanland"/>
    <n v="0"/>
  </r>
  <r>
    <x v="0"/>
    <s v="04"/>
    <x v="2"/>
    <s v="HMC"/>
    <s v=""/>
    <s v="222109"/>
    <s v="Samtalsapparater, antal brukare som erhållit personligt förskrivna hjälpmedel"/>
    <s v="Samtalsapparater"/>
    <m/>
    <m/>
    <m/>
    <m/>
    <m/>
    <n v="105"/>
    <n v="301801"/>
    <n v="3.4791137206304819E-4"/>
    <n v="2.5631475451854877E-4"/>
    <n v="77"/>
    <n v="28"/>
    <n v="0.36363636363636354"/>
    <s v="Södermanland"/>
    <n v="0"/>
  </r>
  <r>
    <x v="0"/>
    <s v="04"/>
    <x v="2"/>
    <s v="HMC"/>
    <s v=""/>
    <s v="222112"/>
    <s v="Programvara för närkommunikation, antal brukare som erhållit personligt förskrivna hjälpmedel"/>
    <s v="Programv. närkommunikation"/>
    <m/>
    <m/>
    <m/>
    <m/>
    <m/>
    <n v="39"/>
    <n v="301801"/>
    <n v="1.2922422390913217E-4"/>
    <n v="6.0939107493000965E-5"/>
    <n v="18"/>
    <n v="21"/>
    <n v="1.1666666666666665"/>
    <s v="Södermanland"/>
    <n v="0"/>
  </r>
  <r>
    <x v="0"/>
    <s v="04"/>
    <x v="2"/>
    <s v="HMC"/>
    <s v=""/>
    <s v="222712"/>
    <s v="Ur och klockor, antal brukare som erhållit personligt förskrivna hjälpmedel"/>
    <s v="Ur och klockor"/>
    <m/>
    <m/>
    <m/>
    <m/>
    <m/>
    <n v="579"/>
    <n v="301801"/>
    <n v="1.9184827088048085E-3"/>
    <n v="1.4156552596311747E-3"/>
    <n v="427"/>
    <n v="152"/>
    <n v="0.35597189695550346"/>
    <s v="Södermanland"/>
    <n v="0"/>
  </r>
  <r>
    <x v="0"/>
    <s v="04"/>
    <x v="2"/>
    <s v="HMC"/>
    <s v=""/>
    <s v="222715"/>
    <s v="Kalendrar och tidtabeller, antal brukare som erhållit personligt förskrivna hjälpmedel"/>
    <s v="Kalendrar och tidtabeller"/>
    <m/>
    <m/>
    <m/>
    <m/>
    <m/>
    <n v="705"/>
    <n v="301801"/>
    <n v="2.3359763552804661E-3"/>
    <n v="1.4760095481574599E-3"/>
    <n v="445"/>
    <n v="260"/>
    <n v="0.58426966292134841"/>
    <s v="Södermanland"/>
    <n v="0"/>
  </r>
  <r>
    <x v="0"/>
    <s v="04"/>
    <x v="2"/>
    <s v="SYN"/>
    <s v=""/>
    <s v="223021"/>
    <s v="Läsmaskiner, antal brukare som erhållit personligt förskrivna hjälpmedel"/>
    <s v="Läsmaskiner"/>
    <m/>
    <m/>
    <m/>
    <m/>
    <m/>
    <n v="13"/>
    <n v="301801"/>
    <n v="4.3074741303044057E-5"/>
    <n v="1.7720352584386851E-5"/>
    <n v="5"/>
    <n v="8"/>
    <n v="1.6"/>
    <s v="Södermanland"/>
    <n v="0"/>
  </r>
  <r>
    <x v="0"/>
    <s v="05"/>
    <x v="3"/>
    <s v="HOR"/>
    <s v="1"/>
    <s v="22061"/>
    <s v="I- och Bakom- örat hörapparater"/>
    <s v="I&amp;B hörapparater"/>
    <n v="43"/>
    <n v="242"/>
    <n v="268"/>
    <n v="349"/>
    <n v="146"/>
    <n v="1048"/>
    <n v="238187"/>
    <n v="4.3999042768916863E-3"/>
    <n v="9.4731992093085304E-3"/>
    <n v="2256"/>
    <n v="-1208"/>
    <n v="-0.53546099290780136"/>
    <s v="Östergötland"/>
    <n v="1"/>
  </r>
  <r>
    <x v="0"/>
    <s v="05"/>
    <x v="3"/>
    <s v="HOR"/>
    <s v="2"/>
    <s v="22061"/>
    <s v="I- och Bakom- örat hörapparater"/>
    <s v="I&amp;B hörapparater"/>
    <n v="49"/>
    <n v="241"/>
    <n v="195"/>
    <n v="296"/>
    <n v="203"/>
    <n v="984"/>
    <n v="231517"/>
    <n v="4.2502278450394573E-3"/>
    <n v="7.869654917658243E-3"/>
    <n v="1822"/>
    <n v="-838"/>
    <n v="-0.45993413830954999"/>
    <s v="Östergötland"/>
    <n v="0"/>
  </r>
  <r>
    <x v="0"/>
    <s v="05"/>
    <x v="3"/>
    <s v="HMC"/>
    <s v=""/>
    <s v="042718"/>
    <s v="Hjälpmedel för stimulering av sinnen och känslighet (tyngdtäcken), antal brukare som erhållit personligt förskrivna hjälpmedel"/>
    <s v="Tyngdtäcken"/>
    <m/>
    <m/>
    <m/>
    <m/>
    <m/>
    <n v="1132"/>
    <n v="469704"/>
    <n v="2.4100284434452335E-3"/>
    <n v="1.5467336327229094E-3"/>
    <n v="727"/>
    <n v="405"/>
    <n v="0.55708390646492445"/>
    <s v="Östergötland"/>
    <n v="0"/>
  </r>
  <r>
    <x v="0"/>
    <s v="05"/>
    <x v="3"/>
    <s v="ORT"/>
    <s v="1"/>
    <s v="061206"/>
    <s v="Ankelortoser"/>
    <s v="Ankelortoser"/>
    <n v="99"/>
    <n v="109"/>
    <n v="67"/>
    <n v="44"/>
    <n v="14"/>
    <n v="333"/>
    <n v="238187"/>
    <n v="1.398061187218446E-3"/>
    <n v="1.5709435249726053E-3"/>
    <n v="374"/>
    <n v="-41"/>
    <n v="-0.10962566844919786"/>
    <s v="Östergötland"/>
    <n v="0"/>
  </r>
  <r>
    <x v="0"/>
    <s v="05"/>
    <x v="3"/>
    <s v="ORT"/>
    <s v="2"/>
    <s v="061206"/>
    <s v="Ankelortoser"/>
    <s v="Ankelortoser"/>
    <n v="57"/>
    <n v="128"/>
    <n v="44"/>
    <n v="45"/>
    <n v="20"/>
    <n v="294"/>
    <n v="231517"/>
    <n v="1.2698851488227646E-3"/>
    <n v="1.4173259997212579E-3"/>
    <n v="328"/>
    <n v="-34"/>
    <n v="-0.10365853658536583"/>
    <s v="Östergötland"/>
    <n v="0"/>
  </r>
  <r>
    <x v="0"/>
    <s v="05"/>
    <x v="3"/>
    <s v="ORT"/>
    <s v="1"/>
    <s v="061209"/>
    <s v="Knäortoser"/>
    <s v="Knäortoser"/>
    <n v="18"/>
    <n v="57"/>
    <n v="20"/>
    <n v="19"/>
    <n v="8"/>
    <n v="122"/>
    <n v="238187"/>
    <n v="5.1220259711907035E-4"/>
    <n v="8.3557730724650439E-4"/>
    <n v="199"/>
    <n v="-77"/>
    <n v="-0.38693467336683418"/>
    <s v="Östergötland"/>
    <n v="0"/>
  </r>
  <r>
    <x v="0"/>
    <s v="05"/>
    <x v="3"/>
    <s v="ORT"/>
    <s v="2"/>
    <s v="061209"/>
    <s v="Knäortoser"/>
    <s v="Knäortoser"/>
    <n v="15"/>
    <n v="70"/>
    <n v="27"/>
    <n v="22"/>
    <n v="17"/>
    <n v="151"/>
    <n v="231517"/>
    <n v="6.5221992337495733E-4"/>
    <n v="1.1083116266507214E-3"/>
    <n v="257"/>
    <n v="-106"/>
    <n v="-0.41245136186770426"/>
    <s v="Östergötland"/>
    <n v="0"/>
  </r>
  <r>
    <x v="0"/>
    <s v="05"/>
    <x v="3"/>
    <s v="ORT"/>
    <s v="1"/>
    <s v="061212"/>
    <s v="Helbensortoser"/>
    <s v="Helbensortoser"/>
    <n v="7"/>
    <n v="2"/>
    <n v="1"/>
    <n v="2"/>
    <n v="0"/>
    <n v="12"/>
    <n v="238187"/>
    <n v="5.0380583323187241E-5"/>
    <n v="3.6898567148582843E-5"/>
    <n v="9"/>
    <n v="3"/>
    <n v="0.33333333333333326"/>
    <s v="Östergötland"/>
    <n v="0"/>
  </r>
  <r>
    <x v="0"/>
    <s v="05"/>
    <x v="3"/>
    <s v="ORT"/>
    <s v="2"/>
    <s v="061212"/>
    <s v="Helbensortoser"/>
    <s v="Helbensortoser"/>
    <n v="2"/>
    <n v="6"/>
    <n v="0"/>
    <n v="3"/>
    <n v="0"/>
    <n v="11"/>
    <n v="231517"/>
    <n v="4.7512709649831332E-5"/>
    <n v="2.8979089907315027E-5"/>
    <n v="7"/>
    <n v="4"/>
    <n v="0.5714285714285714"/>
    <s v="Östergötland"/>
    <n v="0"/>
  </r>
  <r>
    <x v="0"/>
    <s v="05"/>
    <x v="3"/>
    <s v="ORT"/>
    <s v="1"/>
    <s v="062409"/>
    <s v="Transtibiella proteser, antal brukare som erhållit personligt förskrivna hjälpmedel"/>
    <s v="Transtibiella proteser"/>
    <n v="1"/>
    <n v="31"/>
    <n v="18"/>
    <n v="13"/>
    <n v="2"/>
    <n v="65"/>
    <n v="238187"/>
    <n v="2.7289482633393089E-4"/>
    <n v="1.8423873122013726E-4"/>
    <n v="44"/>
    <n v="21"/>
    <n v="0.47727272727272729"/>
    <s v="Östergötland"/>
    <n v="0"/>
  </r>
  <r>
    <x v="0"/>
    <s v="05"/>
    <x v="3"/>
    <s v="ORT"/>
    <s v="2"/>
    <s v="062409"/>
    <s v="Transtibiella proteser, antal brukare som erhållit personligt förskrivna hjälpmedel"/>
    <s v="Transtibiella proteser"/>
    <n v="0"/>
    <n v="2"/>
    <n v="3"/>
    <n v="3"/>
    <n v="1"/>
    <n v="9"/>
    <n v="231517"/>
    <n v="3.8874035168043818E-5"/>
    <n v="8.1847726632153513E-5"/>
    <n v="19"/>
    <n v="-10"/>
    <n v="-0.52631578947368429"/>
    <s v="Östergötland"/>
    <n v="0"/>
  </r>
  <r>
    <x v="0"/>
    <s v="05"/>
    <x v="3"/>
    <s v="HMC"/>
    <s v=""/>
    <s v="120603"/>
    <s v="Gåstativ, antal brukare som erhållit personligt förskrivna hjälpmedel"/>
    <s v="Gåstativ"/>
    <m/>
    <m/>
    <m/>
    <m/>
    <m/>
    <n v="584"/>
    <n v="469704"/>
    <n v="1.243336228773866E-3"/>
    <n v="1.243336228773866E-3"/>
    <n v="584"/>
    <n v="0"/>
    <n v="0"/>
    <s v="Östergötland"/>
    <n v="0"/>
  </r>
  <r>
    <x v="0"/>
    <s v="05"/>
    <x v="3"/>
    <s v="HMC"/>
    <s v=""/>
    <s v="120606"/>
    <s v="Rollatorer, antal brukare som erhållit personligt förskrivna hjälpmedel"/>
    <s v="Rollatorer"/>
    <m/>
    <m/>
    <m/>
    <m/>
    <m/>
    <n v="9921"/>
    <n v="469704"/>
    <n v="2.1121812886413571E-2"/>
    <n v="1.9511975227732178E-2"/>
    <n v="9165"/>
    <n v="756"/>
    <n v="8.2487725040916615E-2"/>
    <s v="Östergötland"/>
    <n v="0"/>
  </r>
  <r>
    <x v="0"/>
    <s v="05"/>
    <x v="3"/>
    <s v="HMC"/>
    <s v=""/>
    <s v="120609"/>
    <s v="Gåstolar, antal brukare som erhållit personligt förskrivna hjälpmedel"/>
    <s v="Gåstolar"/>
    <m/>
    <m/>
    <m/>
    <m/>
    <m/>
    <n v="138"/>
    <n v="469704"/>
    <n v="2.9380205405957796E-4"/>
    <n v="1.3916454882521926E-4"/>
    <n v="65"/>
    <n v="73"/>
    <n v="1.1230769230769231"/>
    <s v="Östergötland"/>
    <n v="0"/>
  </r>
  <r>
    <x v="0"/>
    <s v="05"/>
    <x v="3"/>
    <s v="HMC"/>
    <s v=""/>
    <s v="120612"/>
    <s v="Gåbord, antal brukare som erhållit personligt förskrivna hjälpmedel"/>
    <s v="Gåbord"/>
    <m/>
    <m/>
    <m/>
    <m/>
    <m/>
    <n v="531"/>
    <n v="469704"/>
    <n v="1.1304992080118544E-3"/>
    <n v="2.1670800508444329E-3"/>
    <n v="1018"/>
    <n v="-487"/>
    <n v="-0.4783889980353635"/>
    <s v="Östergötland"/>
    <n v="0"/>
  </r>
  <r>
    <x v="0"/>
    <s v="05"/>
    <x v="3"/>
    <s v="HMC"/>
    <s v=""/>
    <s v="122203"/>
    <s v="Manuella tvåhjulsdrivna rullstolar, antal brukare som erhållit personligt förskrivna hjälpmedel"/>
    <s v="Manuella tvåhjulsdr. rullstolar"/>
    <m/>
    <m/>
    <m/>
    <m/>
    <m/>
    <n v="7253"/>
    <n v="469704"/>
    <n v="1.544163984126173E-2"/>
    <n v="1.0448831164670215E-2"/>
    <n v="4908"/>
    <n v="2345"/>
    <n v="0.47779136104319475"/>
    <s v="Östergötland"/>
    <n v="0"/>
  </r>
  <r>
    <x v="0"/>
    <s v="05"/>
    <x v="3"/>
    <s v="HMC"/>
    <s v=""/>
    <s v="122218"/>
    <s v="Manuella vårdarmanövrerade rullstolar, antal brukare som erhållit personligt förskrivna hjälpmedel"/>
    <s v="Manuella vårdarm. rullstolar"/>
    <m/>
    <m/>
    <m/>
    <m/>
    <m/>
    <n v="6444"/>
    <n v="469704"/>
    <n v="1.3719278524347249E-2"/>
    <n v="4.5959477430963002E-3"/>
    <n v="2159"/>
    <n v="4285"/>
    <n v="1.9847151459008798"/>
    <s v="Östergötland"/>
    <n v="1"/>
  </r>
  <r>
    <x v="0"/>
    <s v="05"/>
    <x v="3"/>
    <s v="HMC"/>
    <s v=""/>
    <s v="122303"/>
    <s v="Eldrivna rullstolar med manuell direktstyrning, antal brukare som erhållit personligt förskrivna hjälpmedel"/>
    <s v="El-rullstolar, manuell styrning"/>
    <m/>
    <m/>
    <m/>
    <m/>
    <m/>
    <n v="1"/>
    <n v="469704"/>
    <n v="2.1290003917360722E-6"/>
    <n v="3.072077289227249E-4"/>
    <n v="144"/>
    <n v="-143"/>
    <n v="-0.99305555555555558"/>
    <s v="Östergötland"/>
    <n v="0"/>
  </r>
  <r>
    <x v="0"/>
    <s v="05"/>
    <x v="3"/>
    <s v="HMC"/>
    <s v=""/>
    <s v="122306"/>
    <s v="Eldrivna rullstolar med elektronisk styrning, antal brukare som erhållit personligt förskrivna hjälpmedel"/>
    <s v="El-rullstolar, elektronisk styrning"/>
    <m/>
    <m/>
    <m/>
    <m/>
    <m/>
    <n v="120"/>
    <n v="469704"/>
    <n v="2.5548004700832864E-4"/>
    <n v="2.9987744139351743E-4"/>
    <n v="141"/>
    <n v="-21"/>
    <n v="-0.14893617021276595"/>
    <s v="Östergötland"/>
    <n v="0"/>
  </r>
  <r>
    <x v="0"/>
    <s v="05"/>
    <x v="3"/>
    <s v="HMC"/>
    <s v=""/>
    <s v="123603"/>
    <s v="Mobila lyftar för överflyttning av en sittande person med hjälp av slingsäten, antal brukare som erhållit personligt förskrivna hjälpmedel"/>
    <s v="Mob. lyftar slingsäten"/>
    <m/>
    <m/>
    <m/>
    <m/>
    <m/>
    <n v="194"/>
    <n v="469704"/>
    <n v="4.1302607599679798E-4"/>
    <n v="1.0768685325761014E-3"/>
    <n v="506"/>
    <n v="-312"/>
    <n v="-0.61660079051383399"/>
    <s v="Östergötland"/>
    <n v="0"/>
  </r>
  <r>
    <x v="0"/>
    <s v="05"/>
    <x v="3"/>
    <s v="HMC"/>
    <s v=""/>
    <s v="123604"/>
    <s v="Mobila lyftar för överflyttning av en stående person, antal brukare som erhållit personligt förskrivna hjälpmedel"/>
    <s v="Mob. lyftar stående"/>
    <m/>
    <m/>
    <m/>
    <m/>
    <m/>
    <n v="22"/>
    <n v="469704"/>
    <n v="4.6838008618193583E-5"/>
    <n v="2.969509404354554E-4"/>
    <n v="139"/>
    <n v="-117"/>
    <n v="-0.84172661870503596"/>
    <s v="Östergötland"/>
    <n v="0"/>
  </r>
  <r>
    <x v="0"/>
    <s v="05"/>
    <x v="3"/>
    <s v="HMC"/>
    <s v=""/>
    <s v="123612"/>
    <s v="Stationära lyftar monterade på väggar, golv eller i tak, antal brukare som erhållit personligt förskrivna hjälpmedel"/>
    <s v="Stationära lyftar"/>
    <m/>
    <m/>
    <m/>
    <m/>
    <m/>
    <n v="96"/>
    <n v="469704"/>
    <n v="2.0438403760666293E-4"/>
    <n v="1.9038451254077757E-4"/>
    <n v="89"/>
    <n v="7"/>
    <n v="7.8651685393258397E-2"/>
    <s v="Östergötland"/>
    <n v="0"/>
  </r>
  <r>
    <x v="0"/>
    <s v="05"/>
    <x v="3"/>
    <s v="HMC"/>
    <s v=""/>
    <s v="181210"/>
    <s v="Sängar och lösa sängbottnar, elektiskt reglerbara, antal brukare som erhållit personligt förskrivna hjälpmedel"/>
    <s v="Sängar o likn"/>
    <m/>
    <m/>
    <m/>
    <m/>
    <m/>
    <n v="814"/>
    <n v="469704"/>
    <n v="1.7330063188731627E-3"/>
    <n v="1.9835740397698399E-3"/>
    <n v="932"/>
    <n v="-118"/>
    <n v="-0.12660944206008584"/>
    <s v="Östergötland"/>
    <n v="0"/>
  </r>
  <r>
    <x v="0"/>
    <s v="05"/>
    <x v="3"/>
    <s v="HMC"/>
    <s v=""/>
    <s v="181224"/>
    <s v="Separata ställbara rygg- och benstöd för sängar, antal brukare som erhållit personligt förskrivna hjälpmedel"/>
    <s v="Stöd för sängar"/>
    <m/>
    <m/>
    <m/>
    <m/>
    <m/>
    <n v="1192"/>
    <n v="469704"/>
    <n v="2.5377684669493981E-3"/>
    <n v="1.1815114311230961E-3"/>
    <n v="555"/>
    <n v="637"/>
    <n v="1.1477477477477476"/>
    <s v="Östergötland"/>
    <n v="1"/>
  </r>
  <r>
    <x v="0"/>
    <s v="05"/>
    <x v="3"/>
    <s v="SYN"/>
    <s v=""/>
    <s v="220318"/>
    <s v="Förstorande videosystem, antal brukare som erhållit personligt förskrivna hjälpmedel"/>
    <s v="Förstorande videosystem"/>
    <m/>
    <m/>
    <m/>
    <m/>
    <m/>
    <n v="52"/>
    <n v="469704"/>
    <n v="1.1070802037027575E-4"/>
    <n v="2.900988291741636E-4"/>
    <n v="136"/>
    <n v="-84"/>
    <n v="-0.61764705882352944"/>
    <s v="Östergötland"/>
    <n v="0"/>
  </r>
  <r>
    <x v="0"/>
    <s v="05"/>
    <x v="3"/>
    <s v="HMC"/>
    <s v=""/>
    <s v="220906"/>
    <s v="Röstförstärkare för personligt bruk, antal brukare som erhållit personligt förskrivna hjälpmedel"/>
    <s v="Röstförstärkare"/>
    <m/>
    <m/>
    <m/>
    <m/>
    <m/>
    <n v="0"/>
    <n v="469704"/>
    <n v="0"/>
    <n v="5.2152598503220425E-5"/>
    <n v="24"/>
    <n v="-24"/>
    <n v="-1"/>
    <s v="Östergötland"/>
    <n v="0"/>
  </r>
  <r>
    <x v="0"/>
    <s v="05"/>
    <x v="3"/>
    <s v="SYN"/>
    <s v=""/>
    <s v="221803"/>
    <s v="Utrustning för att spela in och återge ljud, antal brukare som erhållit personligt förskrivna hjälpmedel"/>
    <s v="Ljudutrustning"/>
    <m/>
    <m/>
    <m/>
    <m/>
    <m/>
    <n v="45"/>
    <n v="469704"/>
    <n v="9.580501762812324E-5"/>
    <n v="1.9822806923721411E-4"/>
    <n v="93"/>
    <n v="-48"/>
    <n v="-0.5161290322580645"/>
    <s v="Östergötland"/>
    <n v="0"/>
  </r>
  <r>
    <x v="0"/>
    <s v="05"/>
    <x v="3"/>
    <s v="HMC"/>
    <s v=""/>
    <s v="222109"/>
    <s v="Samtalsapparater, antal brukare som erhållit personligt förskrivna hjälpmedel"/>
    <s v="Samtalsapparater"/>
    <m/>
    <m/>
    <m/>
    <m/>
    <m/>
    <n v="137"/>
    <n v="469704"/>
    <n v="2.9167305366784187E-4"/>
    <n v="2.5631475451854877E-4"/>
    <n v="120"/>
    <n v="17"/>
    <n v="0.14166666666666661"/>
    <s v="Östergötland"/>
    <n v="0"/>
  </r>
  <r>
    <x v="0"/>
    <s v="05"/>
    <x v="3"/>
    <s v="HMC"/>
    <s v=""/>
    <s v="222112"/>
    <s v="Programvara för närkommunikation, antal brukare som erhållit personligt förskrivna hjälpmedel"/>
    <s v="Programv. närkommunikation"/>
    <m/>
    <m/>
    <m/>
    <m/>
    <m/>
    <n v="134"/>
    <n v="469704"/>
    <n v="2.8528605249263366E-4"/>
    <n v="6.0939107493000965E-5"/>
    <n v="29"/>
    <n v="105"/>
    <n v="3.6206896551724137"/>
    <s v="Östergötland"/>
    <n v="0"/>
  </r>
  <r>
    <x v="0"/>
    <s v="05"/>
    <x v="3"/>
    <s v="HMC"/>
    <s v=""/>
    <s v="222712"/>
    <s v="Ur och klockor, antal brukare som erhållit personligt förskrivna hjälpmedel"/>
    <s v="Ur och klockor"/>
    <m/>
    <m/>
    <m/>
    <m/>
    <m/>
    <n v="676"/>
    <n v="469704"/>
    <n v="1.4392042648135848E-3"/>
    <n v="1.4156552596311747E-3"/>
    <n v="665"/>
    <n v="11"/>
    <n v="1.6541353383458635E-2"/>
    <s v="Östergötland"/>
    <n v="0"/>
  </r>
  <r>
    <x v="0"/>
    <s v="05"/>
    <x v="3"/>
    <s v="HMC"/>
    <s v=""/>
    <s v="222715"/>
    <s v="Kalendrar och tidtabeller, antal brukare som erhållit personligt förskrivna hjälpmedel"/>
    <s v="Kalendrar och tidtabeller"/>
    <m/>
    <m/>
    <m/>
    <m/>
    <m/>
    <n v="906"/>
    <n v="469704"/>
    <n v="1.9288743549128813E-3"/>
    <n v="1.4760095481574599E-3"/>
    <n v="693"/>
    <n v="213"/>
    <n v="0.30735930735930728"/>
    <s v="Östergötland"/>
    <n v="0"/>
  </r>
  <r>
    <x v="0"/>
    <s v="05"/>
    <x v="3"/>
    <s v="SYN"/>
    <s v=""/>
    <s v="223021"/>
    <s v="Läsmaskiner, antal brukare som erhållit personligt förskrivna hjälpmedel"/>
    <s v="Läsmaskiner"/>
    <m/>
    <m/>
    <m/>
    <m/>
    <m/>
    <n v="12"/>
    <n v="469704"/>
    <n v="2.5548004700832866E-5"/>
    <n v="1.7720352584386851E-5"/>
    <n v="8"/>
    <n v="4"/>
    <n v="0.5"/>
    <s v="Östergötland"/>
    <n v="0"/>
  </r>
  <r>
    <x v="0"/>
    <s v="06"/>
    <x v="4"/>
    <s v="HOR"/>
    <s v="1"/>
    <s v="22061"/>
    <s v="I- och Bakom- örat hörapparater"/>
    <s v="I&amp;B hörapparater"/>
    <n v="22"/>
    <n v="330"/>
    <n v="345"/>
    <n v="505"/>
    <n v="195"/>
    <n v="1397"/>
    <n v="186293"/>
    <n v="7.4989398420767283E-3"/>
    <n v="9.4731992093085304E-3"/>
    <n v="1765"/>
    <n v="-368"/>
    <n v="-0.20849858356940509"/>
    <s v="Jönköping"/>
    <n v="0"/>
  </r>
  <r>
    <x v="0"/>
    <s v="06"/>
    <x v="4"/>
    <s v="HOR"/>
    <s v="2"/>
    <s v="22061"/>
    <s v="I- och Bakom- örat hörapparater"/>
    <s v="I&amp;B hörapparater"/>
    <n v="35"/>
    <n v="270"/>
    <n v="259"/>
    <n v="388"/>
    <n v="269"/>
    <n v="1221"/>
    <n v="180771"/>
    <n v="6.7544019781934049E-3"/>
    <n v="7.869654917658243E-3"/>
    <n v="1423"/>
    <n v="-202"/>
    <n v="-0.14195361911454674"/>
    <s v="Jönköping"/>
    <n v="0"/>
  </r>
  <r>
    <x v="0"/>
    <s v="06"/>
    <x v="4"/>
    <s v="HMC"/>
    <s v=""/>
    <s v="042718"/>
    <s v="Hjälpmedel för stimulering av sinnen och känslighet (tyngdtäcken), antal brukare som erhållit personligt förskrivna hjälpmedel"/>
    <s v="Tyngdtäcken"/>
    <m/>
    <m/>
    <m/>
    <m/>
    <m/>
    <n v="674"/>
    <n v="367064"/>
    <n v="1.8361920537018068E-3"/>
    <n v="1.5467336327229094E-3"/>
    <n v="568"/>
    <n v="106"/>
    <n v="0.18661971830985924"/>
    <s v="Jönköping"/>
    <n v="0"/>
  </r>
  <r>
    <x v="0"/>
    <s v="06"/>
    <x v="4"/>
    <s v="ORT"/>
    <s v="1"/>
    <s v="061206"/>
    <s v="Ankelortoser"/>
    <s v="Ankelortoser"/>
    <n v="121"/>
    <n v="332"/>
    <n v="100"/>
    <n v="67"/>
    <n v="17"/>
    <n v="637"/>
    <n v="186293"/>
    <n v="3.4193447955639771E-3"/>
    <n v="1.5709435249726053E-3"/>
    <n v="293"/>
    <n v="344"/>
    <n v="1.1740614334470991"/>
    <s v="Jönköping"/>
    <n v="0"/>
  </r>
  <r>
    <x v="0"/>
    <s v="06"/>
    <x v="4"/>
    <s v="ORT"/>
    <s v="2"/>
    <s v="061206"/>
    <s v="Ankelortoser"/>
    <s v="Ankelortoser"/>
    <n v="97"/>
    <n v="299"/>
    <n v="85"/>
    <n v="60"/>
    <n v="35"/>
    <n v="576"/>
    <n v="180771"/>
    <n v="3.1863517931526629E-3"/>
    <n v="1.4173259997212579E-3"/>
    <n v="256"/>
    <n v="320"/>
    <n v="1.25"/>
    <s v="Jönköping"/>
    <n v="0"/>
  </r>
  <r>
    <x v="0"/>
    <s v="06"/>
    <x v="4"/>
    <s v="ORT"/>
    <s v="1"/>
    <s v="061209"/>
    <s v="Knäortoser"/>
    <s v="Knäortoser"/>
    <n v="66"/>
    <n v="213"/>
    <n v="56"/>
    <n v="36"/>
    <n v="16"/>
    <n v="387"/>
    <n v="186293"/>
    <n v="2.0773727407900457E-3"/>
    <n v="8.3557730724650439E-4"/>
    <n v="156"/>
    <n v="231"/>
    <n v="1.4807692307692308"/>
    <s v="Jönköping"/>
    <n v="0"/>
  </r>
  <r>
    <x v="0"/>
    <s v="06"/>
    <x v="4"/>
    <s v="ORT"/>
    <s v="2"/>
    <s v="061209"/>
    <s v="Knäortoser"/>
    <s v="Knäortoser"/>
    <n v="62"/>
    <n v="257"/>
    <n v="80"/>
    <n v="49"/>
    <n v="41"/>
    <n v="489"/>
    <n v="180771"/>
    <n v="2.7050799077285624E-3"/>
    <n v="1.1083116266507214E-3"/>
    <n v="200"/>
    <n v="289"/>
    <n v="1.4449999999999998"/>
    <s v="Jönköping"/>
    <n v="0"/>
  </r>
  <r>
    <x v="0"/>
    <s v="06"/>
    <x v="4"/>
    <s v="ORT"/>
    <s v="1"/>
    <s v="061212"/>
    <s v="Helbensortoser"/>
    <s v="Helbensortoser"/>
    <n v="0"/>
    <n v="3"/>
    <n v="0"/>
    <n v="1"/>
    <n v="1"/>
    <n v="5"/>
    <n v="186293"/>
    <n v="2.6839441095478629E-5"/>
    <n v="3.6898567148582843E-5"/>
    <n v="7"/>
    <n v="-2"/>
    <n v="-0.2857142857142857"/>
    <s v="Jönköping"/>
    <n v="0"/>
  </r>
  <r>
    <x v="0"/>
    <s v="06"/>
    <x v="4"/>
    <s v="ORT"/>
    <s v="2"/>
    <s v="061212"/>
    <s v="Helbensortoser"/>
    <s v="Helbensortoser"/>
    <n v="1"/>
    <n v="3"/>
    <n v="0"/>
    <n v="0"/>
    <n v="0"/>
    <n v="4"/>
    <n v="180771"/>
    <n v="2.2127443008004602E-5"/>
    <n v="2.8979089907315027E-5"/>
    <n v="5"/>
    <n v="-1"/>
    <n v="-0.19999999999999996"/>
    <s v="Jönköping"/>
    <n v="0"/>
  </r>
  <r>
    <x v="0"/>
    <s v="06"/>
    <x v="4"/>
    <s v="ORT"/>
    <s v="1"/>
    <s v="062409"/>
    <s v="Transtibiella proteser, antal brukare som erhållit personligt förskrivna hjälpmedel"/>
    <s v="Transtibiella proteser"/>
    <n v="1"/>
    <n v="14"/>
    <n v="10"/>
    <n v="14"/>
    <n v="12"/>
    <n v="51"/>
    <n v="186293"/>
    <n v="2.73762299173882E-4"/>
    <n v="1.8423873122013726E-4"/>
    <n v="34"/>
    <n v="17"/>
    <n v="0.5"/>
    <s v="Jönköping"/>
    <n v="0"/>
  </r>
  <r>
    <x v="0"/>
    <s v="06"/>
    <x v="4"/>
    <s v="ORT"/>
    <s v="2"/>
    <s v="062409"/>
    <s v="Transtibiella proteser, antal brukare som erhållit personligt förskrivna hjälpmedel"/>
    <s v="Transtibiella proteser"/>
    <n v="0"/>
    <n v="6"/>
    <n v="2"/>
    <n v="1"/>
    <n v="4"/>
    <n v="13"/>
    <n v="180771"/>
    <n v="7.1914189776014961E-5"/>
    <n v="8.1847726632153513E-5"/>
    <n v="15"/>
    <n v="-2"/>
    <n v="-0.1333333333333333"/>
    <s v="Jönköping"/>
    <n v="0"/>
  </r>
  <r>
    <x v="0"/>
    <s v="06"/>
    <x v="4"/>
    <s v="HMC"/>
    <s v=""/>
    <s v="120603"/>
    <s v="Gåstativ, antal brukare som erhållit personligt förskrivna hjälpmedel"/>
    <s v="Gåstativ"/>
    <m/>
    <m/>
    <m/>
    <m/>
    <m/>
    <n v="0"/>
    <n v="367064"/>
    <n v="0"/>
    <n v="1.243336228773866E-3"/>
    <n v="456"/>
    <n v="-456"/>
    <n v="-1"/>
    <s v="Jönköping"/>
    <n v="0"/>
  </r>
  <r>
    <x v="0"/>
    <s v="06"/>
    <x v="4"/>
    <s v="HMC"/>
    <s v=""/>
    <s v="120606"/>
    <s v="Rollatorer, antal brukare som erhållit personligt förskrivna hjälpmedel"/>
    <s v="Rollatorer"/>
    <m/>
    <m/>
    <m/>
    <m/>
    <m/>
    <n v="8274"/>
    <n v="367064"/>
    <n v="2.2541028267550074E-2"/>
    <n v="1.9511975227732178E-2"/>
    <n v="7162"/>
    <n v="1112"/>
    <n v="0.1552638927673835"/>
    <s v="Jönköping"/>
    <n v="0"/>
  </r>
  <r>
    <x v="0"/>
    <s v="06"/>
    <x v="4"/>
    <s v="HMC"/>
    <s v=""/>
    <s v="120609"/>
    <s v="Gåstolar, antal brukare som erhållit personligt förskrivna hjälpmedel"/>
    <s v="Gåstolar"/>
    <m/>
    <m/>
    <m/>
    <m/>
    <m/>
    <n v="52"/>
    <n v="367064"/>
    <n v="1.4166466883159341E-4"/>
    <n v="1.3916454882521926E-4"/>
    <n v="51"/>
    <n v="1"/>
    <n v="1.9607843137254832E-2"/>
    <s v="Jönköping"/>
    <n v="0"/>
  </r>
  <r>
    <x v="0"/>
    <s v="06"/>
    <x v="4"/>
    <s v="HMC"/>
    <s v=""/>
    <s v="120612"/>
    <s v="Gåbord, antal brukare som erhållit personligt förskrivna hjälpmedel"/>
    <s v="Gåbord"/>
    <m/>
    <m/>
    <m/>
    <m/>
    <m/>
    <n v="1072"/>
    <n v="367064"/>
    <n v="2.9204716343743872E-3"/>
    <n v="2.1670800508444329E-3"/>
    <n v="795"/>
    <n v="277"/>
    <n v="0.34842767295597477"/>
    <s v="Jönköping"/>
    <n v="0"/>
  </r>
  <r>
    <x v="0"/>
    <s v="06"/>
    <x v="4"/>
    <s v="HMC"/>
    <s v=""/>
    <s v="122203"/>
    <s v="Manuella tvåhjulsdrivna rullstolar, antal brukare som erhållit personligt förskrivna hjälpmedel"/>
    <s v="Manuella tvåhjulsdr. rullstolar"/>
    <m/>
    <m/>
    <m/>
    <m/>
    <m/>
    <n v="3155"/>
    <n v="367064"/>
    <n v="8.5952313493014836E-3"/>
    <n v="1.0448831164670215E-2"/>
    <n v="3835"/>
    <n v="-680"/>
    <n v="-0.17731421121251634"/>
    <s v="Jönköping"/>
    <n v="0"/>
  </r>
  <r>
    <x v="0"/>
    <s v="06"/>
    <x v="4"/>
    <s v="HMC"/>
    <s v=""/>
    <s v="122218"/>
    <s v="Manuella vårdarmanövrerade rullstolar, antal brukare som erhållit personligt förskrivna hjälpmedel"/>
    <s v="Manuella vårdarm. rullstolar"/>
    <m/>
    <m/>
    <m/>
    <m/>
    <m/>
    <n v="2292"/>
    <n v="367064"/>
    <n v="6.2441427108079241E-3"/>
    <n v="4.5959477430963002E-3"/>
    <n v="1687"/>
    <n v="605"/>
    <n v="0.3586247777119147"/>
    <s v="Jönköping"/>
    <n v="0"/>
  </r>
  <r>
    <x v="0"/>
    <s v="06"/>
    <x v="4"/>
    <s v="HMC"/>
    <s v=""/>
    <s v="122303"/>
    <s v="Eldrivna rullstolar med manuell direktstyrning, antal brukare som erhållit personligt förskrivna hjälpmedel"/>
    <s v="El-rullstolar, manuell styrning"/>
    <m/>
    <m/>
    <m/>
    <m/>
    <m/>
    <n v="126"/>
    <n v="367064"/>
    <n v="3.432643898611686E-4"/>
    <n v="3.072077289227249E-4"/>
    <n v="113"/>
    <n v="13"/>
    <n v="0.11504424778761058"/>
    <s v="Jönköping"/>
    <n v="0"/>
  </r>
  <r>
    <x v="0"/>
    <s v="06"/>
    <x v="4"/>
    <s v="HMC"/>
    <s v=""/>
    <s v="122306"/>
    <s v="Eldrivna rullstolar med elektronisk styrning, antal brukare som erhållit personligt förskrivna hjälpmedel"/>
    <s v="El-rullstolar, elektronisk styrning"/>
    <m/>
    <m/>
    <m/>
    <m/>
    <m/>
    <n v="91"/>
    <n v="367064"/>
    <n v="2.4791317045528844E-4"/>
    <n v="2.9987744139351743E-4"/>
    <n v="110"/>
    <n v="-19"/>
    <n v="-0.17272727272727273"/>
    <s v="Jönköping"/>
    <n v="0"/>
  </r>
  <r>
    <x v="0"/>
    <s v="06"/>
    <x v="4"/>
    <s v="HMC"/>
    <s v=""/>
    <s v="123603"/>
    <s v="Mobila lyftar för överflyttning av en sittande person med hjälp av slingsäten, antal brukare som erhållit personligt förskrivna hjälpmedel"/>
    <s v="Mob. lyftar slingsäten"/>
    <m/>
    <m/>
    <m/>
    <m/>
    <m/>
    <n v="295"/>
    <n v="367064"/>
    <n v="8.0367456356384716E-4"/>
    <n v="1.0768685325761014E-3"/>
    <n v="395"/>
    <n v="-100"/>
    <n v="-0.25316455696202533"/>
    <s v="Jönköping"/>
    <n v="0"/>
  </r>
  <r>
    <x v="0"/>
    <s v="06"/>
    <x v="4"/>
    <s v="HMC"/>
    <s v=""/>
    <s v="123604"/>
    <s v="Mobila lyftar för överflyttning av en stående person, antal brukare som erhållit personligt förskrivna hjälpmedel"/>
    <s v="Mob. lyftar stående"/>
    <m/>
    <m/>
    <m/>
    <m/>
    <m/>
    <n v="109"/>
    <n v="367064"/>
    <n v="2.969509404354554E-4"/>
    <n v="2.969509404354554E-4"/>
    <n v="109"/>
    <n v="0"/>
    <n v="0"/>
    <s v="Jönköping"/>
    <n v="0"/>
  </r>
  <r>
    <x v="0"/>
    <s v="06"/>
    <x v="4"/>
    <s v="HMC"/>
    <s v=""/>
    <s v="123612"/>
    <s v="Stationära lyftar monterade på väggar, golv eller i tak, antal brukare som erhållit personligt förskrivna hjälpmedel"/>
    <s v="Stationära lyftar"/>
    <m/>
    <m/>
    <m/>
    <m/>
    <m/>
    <n v="47"/>
    <n v="367064"/>
    <n v="1.2804306605932481E-4"/>
    <n v="1.9038451254077757E-4"/>
    <n v="70"/>
    <n v="-23"/>
    <n v="-0.32857142857142863"/>
    <s v="Jönköping"/>
    <n v="0"/>
  </r>
  <r>
    <x v="0"/>
    <s v="06"/>
    <x v="4"/>
    <s v="HMC"/>
    <s v=""/>
    <s v="181210"/>
    <s v="Sängar och lösa sängbottnar, elektiskt reglerbara, antal brukare som erhållit personligt förskrivna hjälpmedel"/>
    <s v="Sängar o likn"/>
    <m/>
    <m/>
    <m/>
    <m/>
    <m/>
    <n v="643"/>
    <n v="367064"/>
    <n v="1.7517381165137414E-3"/>
    <n v="1.9835740397698399E-3"/>
    <n v="728"/>
    <n v="-85"/>
    <n v="-0.11675824175824179"/>
    <s v="Jönköping"/>
    <n v="0"/>
  </r>
  <r>
    <x v="0"/>
    <s v="06"/>
    <x v="4"/>
    <s v="HMC"/>
    <s v=""/>
    <s v="181224"/>
    <s v="Separata ställbara rygg- och benstöd för sängar, antal brukare som erhållit personligt förskrivna hjälpmedel"/>
    <s v="Stöd för sängar"/>
    <m/>
    <m/>
    <m/>
    <m/>
    <m/>
    <n v="589"/>
    <n v="367064"/>
    <n v="1.6046248065732407E-3"/>
    <n v="1.1815114311230961E-3"/>
    <n v="434"/>
    <n v="155"/>
    <n v="0.35714285714285721"/>
    <s v="Jönköping"/>
    <n v="0"/>
  </r>
  <r>
    <x v="0"/>
    <s v="06"/>
    <x v="4"/>
    <s v="SYN"/>
    <s v=""/>
    <s v="220318"/>
    <s v="Förstorande videosystem, antal brukare som erhållit personligt förskrivna hjälpmedel"/>
    <s v="Förstorande videosystem"/>
    <m/>
    <m/>
    <m/>
    <m/>
    <m/>
    <n v="57"/>
    <n v="367064"/>
    <n v="1.5528627160386199E-4"/>
    <n v="2.900988291741636E-4"/>
    <n v="106"/>
    <n v="-49"/>
    <n v="-0.46226415094339623"/>
    <s v="Jönköping"/>
    <n v="0"/>
  </r>
  <r>
    <x v="0"/>
    <s v="06"/>
    <x v="4"/>
    <s v="HMC"/>
    <s v=""/>
    <s v="220906"/>
    <s v="Röstförstärkare för personligt bruk, antal brukare som erhållit personligt förskrivna hjälpmedel"/>
    <s v="Röstförstärkare"/>
    <m/>
    <m/>
    <m/>
    <m/>
    <m/>
    <n v="38"/>
    <n v="367064"/>
    <n v="1.0352418106924133E-4"/>
    <n v="5.2152598503220425E-5"/>
    <n v="19"/>
    <n v="19"/>
    <n v="1"/>
    <s v="Jönköping"/>
    <n v="0"/>
  </r>
  <r>
    <x v="0"/>
    <s v="06"/>
    <x v="4"/>
    <s v="SYN"/>
    <s v=""/>
    <s v="221803"/>
    <s v="Utrustning för att spela in och återge ljud, antal brukare som erhållit personligt förskrivna hjälpmedel"/>
    <s v="Ljudutrustning"/>
    <m/>
    <m/>
    <m/>
    <m/>
    <m/>
    <n v="81"/>
    <n v="367064"/>
    <n v="2.2066996491075126E-4"/>
    <n v="1.9822806923721411E-4"/>
    <n v="73"/>
    <n v="8"/>
    <n v="0.1095890410958904"/>
    <s v="Jönköping"/>
    <n v="0"/>
  </r>
  <r>
    <x v="0"/>
    <s v="06"/>
    <x v="4"/>
    <s v="HMC"/>
    <s v=""/>
    <s v="222109"/>
    <s v="Samtalsapparater, antal brukare som erhållit personligt förskrivna hjälpmedel"/>
    <s v="Samtalsapparater"/>
    <m/>
    <m/>
    <m/>
    <m/>
    <m/>
    <n v="43"/>
    <n v="367064"/>
    <n v="1.1714578384150993E-4"/>
    <n v="2.5631475451854877E-4"/>
    <n v="94"/>
    <n v="-51"/>
    <n v="-0.54255319148936176"/>
    <s v="Jönköping"/>
    <n v="0"/>
  </r>
  <r>
    <x v="0"/>
    <s v="06"/>
    <x v="4"/>
    <s v="HMC"/>
    <s v=""/>
    <s v="222112"/>
    <s v="Programvara för närkommunikation, antal brukare som erhållit personligt förskrivna hjälpmedel"/>
    <s v="Programv. närkommunikation"/>
    <m/>
    <m/>
    <m/>
    <m/>
    <m/>
    <n v="40"/>
    <n v="367064"/>
    <n v="1.0897282217814876E-4"/>
    <n v="6.0939107493000965E-5"/>
    <n v="22"/>
    <n v="18"/>
    <n v="0.81818181818181812"/>
    <s v="Jönköping"/>
    <n v="0"/>
  </r>
  <r>
    <x v="0"/>
    <s v="06"/>
    <x v="4"/>
    <s v="HMC"/>
    <s v=""/>
    <s v="222712"/>
    <s v="Ur och klockor, antal brukare som erhållit personligt förskrivna hjälpmedel"/>
    <s v="Ur och klockor"/>
    <m/>
    <m/>
    <m/>
    <m/>
    <m/>
    <n v="521"/>
    <n v="367064"/>
    <n v="1.4193710088703877E-3"/>
    <n v="1.4156552596311747E-3"/>
    <n v="520"/>
    <n v="1"/>
    <n v="1.9230769230769162E-3"/>
    <s v="Jönköping"/>
    <n v="0"/>
  </r>
  <r>
    <x v="0"/>
    <s v="06"/>
    <x v="4"/>
    <s v="HMC"/>
    <s v=""/>
    <s v="222715"/>
    <s v="Kalendrar och tidtabeller, antal brukare som erhållit personligt förskrivna hjälpmedel"/>
    <s v="Kalendrar och tidtabeller"/>
    <m/>
    <m/>
    <m/>
    <m/>
    <m/>
    <n v="314"/>
    <n v="367064"/>
    <n v="8.5543665409846788E-4"/>
    <n v="1.4760095481574599E-3"/>
    <n v="542"/>
    <n v="-228"/>
    <n v="-0.42066420664206639"/>
    <s v="Jönköping"/>
    <n v="0"/>
  </r>
  <r>
    <x v="0"/>
    <s v="06"/>
    <x v="4"/>
    <s v="SYN"/>
    <s v=""/>
    <s v="223021"/>
    <s v="Läsmaskiner, antal brukare som erhållit personligt förskrivna hjälpmedel"/>
    <s v="Läsmaskiner"/>
    <m/>
    <m/>
    <m/>
    <m/>
    <m/>
    <n v="3"/>
    <n v="367064"/>
    <n v="8.1729616633611569E-6"/>
    <n v="1.7720352584386851E-5"/>
    <n v="7"/>
    <n v="-4"/>
    <n v="-0.5714285714285714"/>
    <s v="Jönköping"/>
    <n v="0"/>
  </r>
  <r>
    <x v="0"/>
    <s v="07"/>
    <x v="5"/>
    <s v="HOR"/>
    <s v="1"/>
    <s v="22061"/>
    <s v="I- och Bakom- örat hörapparater"/>
    <s v="I&amp;B hörapparater"/>
    <n v="13"/>
    <n v="109"/>
    <n v="141"/>
    <n v="538"/>
    <n v="431"/>
    <n v="1232"/>
    <n v="103686"/>
    <n v="1.1882028431996604E-2"/>
    <n v="9.4731992093085304E-3"/>
    <n v="982"/>
    <n v="250"/>
    <n v="0.25458248472505085"/>
    <s v="Kronoberg"/>
    <n v="0"/>
  </r>
  <r>
    <x v="0"/>
    <s v="07"/>
    <x v="5"/>
    <s v="HOR"/>
    <s v="2"/>
    <s v="22061"/>
    <s v="I- och Bakom- örat hörapparater"/>
    <s v="I&amp;B hörapparater"/>
    <n v="21"/>
    <n v="91"/>
    <n v="92"/>
    <n v="383"/>
    <n v="263"/>
    <n v="850"/>
    <n v="99654"/>
    <n v="8.5295121119071983E-3"/>
    <n v="7.869654917658243E-3"/>
    <n v="784"/>
    <n v="66"/>
    <n v="8.418367346938771E-2"/>
    <s v="Kronoberg"/>
    <n v="0"/>
  </r>
  <r>
    <x v="0"/>
    <s v="07"/>
    <x v="5"/>
    <s v="HMC"/>
    <s v=""/>
    <s v="042718"/>
    <s v="Hjälpmedel för stimulering av sinnen och känslighet (tyngdtäcken), antal brukare som erhållit personligt förskrivna hjälpmedel"/>
    <s v="Tyngdtäcken"/>
    <m/>
    <m/>
    <m/>
    <m/>
    <m/>
    <n v="357"/>
    <n v="203340"/>
    <n v="1.7556801416347004E-3"/>
    <n v="1.5467336327229094E-3"/>
    <n v="315"/>
    <n v="42"/>
    <n v="0.1333333333333333"/>
    <s v="Kronoberg"/>
    <n v="0"/>
  </r>
  <r>
    <x v="0"/>
    <s v="07"/>
    <x v="5"/>
    <s v="ORT"/>
    <s v="1"/>
    <s v="061206"/>
    <s v="Ankelortoser"/>
    <s v="Ankelortoser"/>
    <n v="38"/>
    <n v="148"/>
    <n v="46"/>
    <n v="43"/>
    <n v="11"/>
    <n v="286"/>
    <n v="103686"/>
    <n v="2.7583280288563548E-3"/>
    <n v="1.5709435249726053E-3"/>
    <n v="163"/>
    <n v="123"/>
    <n v="0.75460122699386512"/>
    <s v="Kronoberg"/>
    <n v="0"/>
  </r>
  <r>
    <x v="0"/>
    <s v="07"/>
    <x v="5"/>
    <s v="ORT"/>
    <s v="2"/>
    <s v="061206"/>
    <s v="Ankelortoser"/>
    <s v="Ankelortoser"/>
    <n v="46"/>
    <n v="96"/>
    <n v="31"/>
    <n v="18"/>
    <n v="12"/>
    <n v="203"/>
    <n v="99654"/>
    <n v="2.0370481867260722E-3"/>
    <n v="1.4173259997212579E-3"/>
    <n v="141"/>
    <n v="62"/>
    <n v="0.43971631205673756"/>
    <s v="Kronoberg"/>
    <n v="0"/>
  </r>
  <r>
    <x v="0"/>
    <s v="07"/>
    <x v="5"/>
    <s v="ORT"/>
    <s v="1"/>
    <s v="061209"/>
    <s v="Knäortoser"/>
    <s v="Knäortoser"/>
    <n v="39"/>
    <n v="143"/>
    <n v="19"/>
    <n v="16"/>
    <n v="9"/>
    <n v="226"/>
    <n v="103686"/>
    <n v="2.1796578130123642E-3"/>
    <n v="8.3557730724650439E-4"/>
    <n v="87"/>
    <n v="139"/>
    <n v="1.5977011494252875"/>
    <s v="Kronoberg"/>
    <n v="0"/>
  </r>
  <r>
    <x v="0"/>
    <s v="07"/>
    <x v="5"/>
    <s v="ORT"/>
    <s v="2"/>
    <s v="061209"/>
    <s v="Knäortoser"/>
    <s v="Knäortoser"/>
    <n v="39"/>
    <n v="139"/>
    <n v="45"/>
    <n v="29"/>
    <n v="18"/>
    <n v="270"/>
    <n v="99654"/>
    <n v="2.7093744355469926E-3"/>
    <n v="1.1083116266507214E-3"/>
    <n v="110"/>
    <n v="160"/>
    <n v="1.4545454545454546"/>
    <s v="Kronoberg"/>
    <n v="0"/>
  </r>
  <r>
    <x v="0"/>
    <s v="07"/>
    <x v="5"/>
    <s v="ORT"/>
    <s v="1"/>
    <s v="061212"/>
    <s v="Helbensortoser"/>
    <s v="Helbensortoser"/>
    <n v="0"/>
    <n v="0"/>
    <n v="0"/>
    <n v="0"/>
    <n v="0"/>
    <n v="0"/>
    <n v="103686"/>
    <n v="0"/>
    <n v="3.6898567148582843E-5"/>
    <n v="4"/>
    <n v="-4"/>
    <n v="-1"/>
    <s v="Kronoberg"/>
    <n v="0"/>
  </r>
  <r>
    <x v="0"/>
    <s v="07"/>
    <x v="5"/>
    <s v="ORT"/>
    <s v="2"/>
    <s v="061212"/>
    <s v="Helbensortoser"/>
    <s v="Helbensortoser"/>
    <n v="3"/>
    <n v="2"/>
    <n v="0"/>
    <n v="0"/>
    <n v="0"/>
    <n v="5"/>
    <n v="99654"/>
    <n v="5.0173600658277642E-5"/>
    <n v="2.8979089907315027E-5"/>
    <n v="3"/>
    <n v="2"/>
    <n v="0.66666666666666674"/>
    <s v="Kronoberg"/>
    <n v="0"/>
  </r>
  <r>
    <x v="0"/>
    <s v="07"/>
    <x v="5"/>
    <s v="ORT"/>
    <s v="1"/>
    <s v="062409"/>
    <s v="Transtibiella proteser, antal brukare som erhållit personligt förskrivna hjälpmedel"/>
    <s v="Transtibiella proteser"/>
    <n v="0"/>
    <n v="10"/>
    <n v="8"/>
    <n v="3"/>
    <n v="0"/>
    <n v="21"/>
    <n v="103686"/>
    <n v="2.0253457554539667E-4"/>
    <n v="1.8423873122013726E-4"/>
    <n v="19"/>
    <n v="2"/>
    <n v="0.10526315789473695"/>
    <s v="Kronoberg"/>
    <n v="0"/>
  </r>
  <r>
    <x v="0"/>
    <s v="07"/>
    <x v="5"/>
    <s v="ORT"/>
    <s v="2"/>
    <s v="062409"/>
    <s v="Transtibiella proteser, antal brukare som erhållit personligt förskrivna hjälpmedel"/>
    <s v="Transtibiella proteser"/>
    <n v="0"/>
    <n v="5"/>
    <n v="2"/>
    <n v="4"/>
    <n v="3"/>
    <n v="14"/>
    <n v="99654"/>
    <n v="1.4048608184317739E-4"/>
    <n v="8.1847726632153513E-5"/>
    <n v="8"/>
    <n v="6"/>
    <n v="0.75"/>
    <s v="Kronoberg"/>
    <n v="0"/>
  </r>
  <r>
    <x v="0"/>
    <s v="07"/>
    <x v="5"/>
    <s v="HMC"/>
    <s v=""/>
    <s v="120603"/>
    <s v="Gåstativ, antal brukare som erhållit personligt förskrivna hjälpmedel"/>
    <s v="Gåstativ"/>
    <m/>
    <m/>
    <m/>
    <m/>
    <m/>
    <n v="208"/>
    <n v="203340"/>
    <n v="1.0229172814006098E-3"/>
    <n v="1.243336228773866E-3"/>
    <n v="253"/>
    <n v="-45"/>
    <n v="-0.17786561264822132"/>
    <s v="Kronoberg"/>
    <n v="0"/>
  </r>
  <r>
    <x v="0"/>
    <s v="07"/>
    <x v="5"/>
    <s v="HMC"/>
    <s v=""/>
    <s v="120606"/>
    <s v="Rollatorer, antal brukare som erhållit personligt förskrivna hjälpmedel"/>
    <s v="Rollatorer"/>
    <m/>
    <m/>
    <m/>
    <m/>
    <m/>
    <n v="3301"/>
    <n v="203340"/>
    <n v="1.6233893970689486E-2"/>
    <n v="1.9511975227732178E-2"/>
    <n v="3968"/>
    <n v="-667"/>
    <n v="-0.16809475806451613"/>
    <s v="Kronoberg"/>
    <n v="0"/>
  </r>
  <r>
    <x v="0"/>
    <s v="07"/>
    <x v="5"/>
    <s v="HMC"/>
    <s v=""/>
    <s v="120609"/>
    <s v="Gåstolar, antal brukare som erhållit personligt förskrivna hjälpmedel"/>
    <s v="Gåstolar"/>
    <m/>
    <m/>
    <m/>
    <m/>
    <m/>
    <n v="24"/>
    <n v="203340"/>
    <n v="1.1802891708468574E-4"/>
    <n v="1.3916454882521926E-4"/>
    <n v="28"/>
    <n v="-4"/>
    <n v="-0.1428571428571429"/>
    <s v="Kronoberg"/>
    <n v="0"/>
  </r>
  <r>
    <x v="0"/>
    <s v="07"/>
    <x v="5"/>
    <s v="HMC"/>
    <s v=""/>
    <s v="120612"/>
    <s v="Gåbord, antal brukare som erhållit personligt förskrivna hjälpmedel"/>
    <s v="Gåbord"/>
    <m/>
    <m/>
    <m/>
    <m/>
    <m/>
    <n v="186"/>
    <n v="203340"/>
    <n v="9.1472410740631453E-4"/>
    <n v="2.1670800508444329E-3"/>
    <n v="441"/>
    <n v="-255"/>
    <n v="-0.57823129251700678"/>
    <s v="Kronoberg"/>
    <n v="0"/>
  </r>
  <r>
    <x v="0"/>
    <s v="07"/>
    <x v="5"/>
    <s v="HMC"/>
    <s v=""/>
    <s v="122203"/>
    <s v="Manuella tvåhjulsdrivna rullstolar, antal brukare som erhållit personligt förskrivna hjälpmedel"/>
    <s v="Manuella tvåhjulsdr. rullstolar"/>
    <m/>
    <m/>
    <m/>
    <m/>
    <m/>
    <n v="1194"/>
    <n v="203340"/>
    <n v="5.8719386249631161E-3"/>
    <n v="1.0448831164670215E-2"/>
    <n v="2125"/>
    <n v="-931"/>
    <n v="-0.4381176470588235"/>
    <s v="Kronoberg"/>
    <n v="0"/>
  </r>
  <r>
    <x v="0"/>
    <s v="07"/>
    <x v="5"/>
    <s v="HMC"/>
    <s v=""/>
    <s v="122218"/>
    <s v="Manuella vårdarmanövrerade rullstolar, antal brukare som erhållit personligt förskrivna hjälpmedel"/>
    <s v="Manuella vårdarm. rullstolar"/>
    <m/>
    <m/>
    <m/>
    <m/>
    <m/>
    <n v="732"/>
    <n v="203340"/>
    <n v="3.5998819710829151E-3"/>
    <n v="4.5959477430963002E-3"/>
    <n v="935"/>
    <n v="-203"/>
    <n v="-0.21711229946524069"/>
    <s v="Kronoberg"/>
    <n v="0"/>
  </r>
  <r>
    <x v="0"/>
    <s v="07"/>
    <x v="5"/>
    <s v="HMC"/>
    <s v=""/>
    <s v="122303"/>
    <s v="Eldrivna rullstolar med manuell direktstyrning, antal brukare som erhållit personligt förskrivna hjälpmedel"/>
    <s v="El-rullstolar, manuell styrning"/>
    <m/>
    <m/>
    <m/>
    <m/>
    <m/>
    <n v="74"/>
    <n v="203340"/>
    <n v="3.6392249434444773E-4"/>
    <n v="3.072077289227249E-4"/>
    <n v="62"/>
    <n v="12"/>
    <n v="0.19354838709677424"/>
    <s v="Kronoberg"/>
    <n v="0"/>
  </r>
  <r>
    <x v="0"/>
    <s v="07"/>
    <x v="5"/>
    <s v="HMC"/>
    <s v=""/>
    <s v="122306"/>
    <s v="Eldrivna rullstolar med elektronisk styrning, antal brukare som erhållit personligt förskrivna hjälpmedel"/>
    <s v="El-rullstolar, elektronisk styrning"/>
    <m/>
    <m/>
    <m/>
    <m/>
    <m/>
    <n v="48"/>
    <n v="203340"/>
    <n v="2.3605783416937148E-4"/>
    <n v="2.9987744139351743E-4"/>
    <n v="61"/>
    <n v="-13"/>
    <n v="-0.21311475409836067"/>
    <s v="Kronoberg"/>
    <n v="0"/>
  </r>
  <r>
    <x v="0"/>
    <s v="07"/>
    <x v="5"/>
    <s v="HMC"/>
    <s v=""/>
    <s v="123603"/>
    <s v="Mobila lyftar för överflyttning av en sittande person med hjälp av slingsäten, antal brukare som erhållit personligt förskrivna hjälpmedel"/>
    <s v="Mob. lyftar slingsäten"/>
    <m/>
    <m/>
    <m/>
    <m/>
    <m/>
    <n v="368"/>
    <n v="203340"/>
    <n v="1.8097767286318481E-3"/>
    <n v="1.0768685325761014E-3"/>
    <n v="219"/>
    <n v="149"/>
    <n v="0.68036529680365287"/>
    <s v="Kronoberg"/>
    <n v="0"/>
  </r>
  <r>
    <x v="0"/>
    <s v="07"/>
    <x v="5"/>
    <s v="HMC"/>
    <s v=""/>
    <s v="123604"/>
    <s v="Mobila lyftar för överflyttning av en stående person, antal brukare som erhållit personligt förskrivna hjälpmedel"/>
    <s v="Mob. lyftar stående"/>
    <m/>
    <m/>
    <m/>
    <m/>
    <m/>
    <n v="131"/>
    <n v="203340"/>
    <n v="6.4424117242057634E-4"/>
    <n v="2.969509404354554E-4"/>
    <n v="60"/>
    <n v="71"/>
    <n v="1.1833333333333331"/>
    <s v="Kronoberg"/>
    <n v="0"/>
  </r>
  <r>
    <x v="0"/>
    <s v="07"/>
    <x v="5"/>
    <s v="HMC"/>
    <s v=""/>
    <s v="123612"/>
    <s v="Stationära lyftar monterade på väggar, golv eller i tak, antal brukare som erhållit personligt förskrivna hjälpmedel"/>
    <s v="Stationära lyftar"/>
    <m/>
    <m/>
    <m/>
    <m/>
    <m/>
    <n v="45"/>
    <n v="203340"/>
    <n v="2.2130421953378578E-4"/>
    <n v="1.9038451254077757E-4"/>
    <n v="39"/>
    <n v="6"/>
    <n v="0.15384615384615374"/>
    <s v="Kronoberg"/>
    <n v="0"/>
  </r>
  <r>
    <x v="0"/>
    <s v="07"/>
    <x v="5"/>
    <s v="HMC"/>
    <s v=""/>
    <s v="181210"/>
    <s v="Sängar och lösa sängbottnar, elektiskt reglerbara, antal brukare som erhållit personligt förskrivna hjälpmedel"/>
    <s v="Sängar o likn"/>
    <m/>
    <m/>
    <m/>
    <m/>
    <m/>
    <n v="205"/>
    <n v="203340"/>
    <n v="1.0081636667650241E-3"/>
    <n v="1.9835740397698399E-3"/>
    <n v="403"/>
    <n v="-198"/>
    <n v="-0.49131513647642677"/>
    <s v="Kronoberg"/>
    <n v="0"/>
  </r>
  <r>
    <x v="0"/>
    <s v="07"/>
    <x v="5"/>
    <s v="HMC"/>
    <s v=""/>
    <s v="181224"/>
    <s v="Separata ställbara rygg- och benstöd för sängar, antal brukare som erhållit personligt förskrivna hjälpmedel"/>
    <s v="Stöd för sängar"/>
    <m/>
    <m/>
    <m/>
    <m/>
    <m/>
    <n v="213"/>
    <n v="203340"/>
    <n v="1.047506639126586E-3"/>
    <n v="1.1815114311230961E-3"/>
    <n v="240"/>
    <n v="-27"/>
    <n v="-0.11250000000000004"/>
    <s v="Kronoberg"/>
    <n v="0"/>
  </r>
  <r>
    <x v="0"/>
    <s v="07"/>
    <x v="5"/>
    <s v="SYN"/>
    <s v=""/>
    <s v="220318"/>
    <s v="Förstorande videosystem, antal brukare som erhållit personligt förskrivna hjälpmedel"/>
    <s v="Förstorande videosystem"/>
    <m/>
    <m/>
    <m/>
    <m/>
    <m/>
    <n v="82"/>
    <n v="203340"/>
    <n v="4.0326546670600965E-4"/>
    <n v="2.900988291741636E-4"/>
    <n v="59"/>
    <n v="23"/>
    <n v="0.38983050847457634"/>
    <s v="Kronoberg"/>
    <n v="0"/>
  </r>
  <r>
    <x v="0"/>
    <s v="07"/>
    <x v="5"/>
    <s v="HMC"/>
    <s v=""/>
    <s v="220906"/>
    <s v="Röstförstärkare för personligt bruk, antal brukare som erhållit personligt förskrivna hjälpmedel"/>
    <s v="Röstförstärkare"/>
    <m/>
    <m/>
    <m/>
    <m/>
    <m/>
    <n v="7"/>
    <n v="203340"/>
    <n v="3.4425100816366679E-5"/>
    <n v="5.2152598503220425E-5"/>
    <n v="11"/>
    <n v="-4"/>
    <n v="-0.36363636363636365"/>
    <s v="Kronoberg"/>
    <n v="0"/>
  </r>
  <r>
    <x v="0"/>
    <s v="07"/>
    <x v="5"/>
    <s v="SYN"/>
    <s v=""/>
    <s v="221803"/>
    <s v="Utrustning för att spela in och återge ljud, antal brukare som erhållit personligt förskrivna hjälpmedel"/>
    <s v="Ljudutrustning"/>
    <m/>
    <m/>
    <m/>
    <m/>
    <m/>
    <n v="44"/>
    <n v="203340"/>
    <n v="2.1638634798859055E-4"/>
    <n v="1.9822806923721411E-4"/>
    <n v="40"/>
    <n v="4"/>
    <n v="0.10000000000000009"/>
    <s v="Kronoberg"/>
    <n v="0"/>
  </r>
  <r>
    <x v="0"/>
    <s v="07"/>
    <x v="5"/>
    <s v="HMC"/>
    <s v=""/>
    <s v="222109"/>
    <s v="Samtalsapparater, antal brukare som erhållit personligt förskrivna hjälpmedel"/>
    <s v="Samtalsapparater"/>
    <m/>
    <m/>
    <m/>
    <m/>
    <m/>
    <n v="27"/>
    <n v="203340"/>
    <n v="1.3278253172027145E-4"/>
    <n v="2.5631475451854877E-4"/>
    <n v="52"/>
    <n v="-25"/>
    <n v="-0.48076923076923073"/>
    <s v="Kronoberg"/>
    <n v="0"/>
  </r>
  <r>
    <x v="0"/>
    <s v="07"/>
    <x v="5"/>
    <s v="HMC"/>
    <s v=""/>
    <s v="222112"/>
    <s v="Programvara för närkommunikation, antal brukare som erhållit personligt förskrivna hjälpmedel"/>
    <s v="Programv. närkommunikation"/>
    <m/>
    <m/>
    <m/>
    <m/>
    <m/>
    <n v="46"/>
    <n v="203340"/>
    <n v="2.2622209107898102E-4"/>
    <n v="6.0939107493000965E-5"/>
    <n v="12"/>
    <n v="34"/>
    <n v="2.8333333333333335"/>
    <s v="Kronoberg"/>
    <n v="0"/>
  </r>
  <r>
    <x v="0"/>
    <s v="07"/>
    <x v="5"/>
    <s v="HMC"/>
    <s v=""/>
    <s v="222712"/>
    <s v="Ur och klockor, antal brukare som erhållit personligt förskrivna hjälpmedel"/>
    <s v="Ur och klockor"/>
    <m/>
    <m/>
    <m/>
    <m/>
    <m/>
    <n v="457"/>
    <n v="203340"/>
    <n v="2.2474672961542244E-3"/>
    <n v="1.4156552596311747E-3"/>
    <n v="288"/>
    <n v="169"/>
    <n v="0.58680555555555558"/>
    <s v="Kronoberg"/>
    <n v="0"/>
  </r>
  <r>
    <x v="0"/>
    <s v="07"/>
    <x v="5"/>
    <s v="HMC"/>
    <s v=""/>
    <s v="222715"/>
    <s v="Kalendrar och tidtabeller, antal brukare som erhållit personligt förskrivna hjälpmedel"/>
    <s v="Kalendrar och tidtabeller"/>
    <m/>
    <m/>
    <m/>
    <m/>
    <m/>
    <n v="294"/>
    <n v="203340"/>
    <n v="1.4458542342874004E-3"/>
    <n v="1.4760095481574599E-3"/>
    <n v="300"/>
    <n v="-6"/>
    <n v="-2.0000000000000018E-2"/>
    <s v="Kronoberg"/>
    <n v="0"/>
  </r>
  <r>
    <x v="0"/>
    <s v="07"/>
    <x v="5"/>
    <s v="SYN"/>
    <s v=""/>
    <s v="223021"/>
    <s v="Läsmaskiner, antal brukare som erhållit personligt förskrivna hjälpmedel"/>
    <s v="Läsmaskiner"/>
    <m/>
    <m/>
    <m/>
    <m/>
    <m/>
    <n v="2"/>
    <n v="203340"/>
    <n v="9.8357430903904796E-6"/>
    <n v="1.7720352584386851E-5"/>
    <n v="4"/>
    <n v="-2"/>
    <n v="-0.5"/>
    <s v="Kronoberg"/>
    <n v="0"/>
  </r>
  <r>
    <x v="0"/>
    <s v="08"/>
    <x v="6"/>
    <s v="HOR"/>
    <s v="1"/>
    <s v="22061"/>
    <s v="I- och Bakom- örat hörapparater"/>
    <s v="I&amp;B hörapparater"/>
    <n v="20"/>
    <n v="197"/>
    <n v="335"/>
    <n v="511"/>
    <n v="201"/>
    <n v="1264"/>
    <n v="124754"/>
    <n v="1.0131939657245459E-2"/>
    <n v="9.4731992093085304E-3"/>
    <n v="1182"/>
    <n v="82"/>
    <n v="6.9373942470389194E-2"/>
    <s v="Kalmar"/>
    <n v="0"/>
  </r>
  <r>
    <x v="0"/>
    <s v="08"/>
    <x v="6"/>
    <s v="HOR"/>
    <s v="2"/>
    <s v="22061"/>
    <s v="I- och Bakom- örat hörapparater"/>
    <s v="I&amp;B hörapparater"/>
    <n v="13"/>
    <n v="183"/>
    <n v="217"/>
    <n v="388"/>
    <n v="280"/>
    <n v="1081"/>
    <n v="122421"/>
    <n v="8.8301843637937933E-3"/>
    <n v="7.869654917658243E-3"/>
    <n v="963"/>
    <n v="118"/>
    <n v="0.12253374870197309"/>
    <s v="Kalmar"/>
    <n v="0"/>
  </r>
  <r>
    <x v="0"/>
    <s v="08"/>
    <x v="6"/>
    <s v="HMC"/>
    <s v=""/>
    <s v="042718"/>
    <s v="Hjälpmedel för stimulering av sinnen och känslighet (tyngdtäcken), antal brukare som erhållit personligt förskrivna hjälpmedel"/>
    <s v="Tyngdtäcken"/>
    <m/>
    <m/>
    <m/>
    <m/>
    <m/>
    <n v="194"/>
    <n v="247175"/>
    <n v="7.848690199251543E-4"/>
    <n v="1.5467336327229094E-3"/>
    <n v="382"/>
    <n v="-188"/>
    <n v="-0.49214659685863871"/>
    <s v="Kalmar"/>
    <n v="0"/>
  </r>
  <r>
    <x v="0"/>
    <s v="08"/>
    <x v="6"/>
    <s v="ORT"/>
    <s v="1"/>
    <s v="061206"/>
    <s v="Ankelortoser"/>
    <s v="Ankelortoser"/>
    <n v="33"/>
    <n v="50"/>
    <n v="37"/>
    <n v="24"/>
    <n v="12"/>
    <n v="156"/>
    <n v="124754"/>
    <n v="1.2504609070651041E-3"/>
    <n v="1.5709435249726053E-3"/>
    <n v="196"/>
    <n v="-40"/>
    <n v="-0.20408163265306123"/>
    <s v="Kalmar"/>
    <n v="0"/>
  </r>
  <r>
    <x v="0"/>
    <s v="08"/>
    <x v="6"/>
    <s v="ORT"/>
    <s v="2"/>
    <s v="061206"/>
    <s v="Ankelortoser"/>
    <s v="Ankelortoser"/>
    <n v="26"/>
    <n v="21"/>
    <n v="16"/>
    <n v="15"/>
    <n v="16"/>
    <n v="94"/>
    <n v="122421"/>
    <n v="7.6784211859076462E-4"/>
    <n v="1.4173259997212579E-3"/>
    <n v="174"/>
    <n v="-80"/>
    <n v="-0.45977011494252873"/>
    <s v="Kalmar"/>
    <n v="0"/>
  </r>
  <r>
    <x v="0"/>
    <s v="08"/>
    <x v="6"/>
    <s v="ORT"/>
    <s v="1"/>
    <s v="061209"/>
    <s v="Knäortoser"/>
    <s v="Knäortoser"/>
    <n v="15"/>
    <n v="43"/>
    <n v="11"/>
    <n v="9"/>
    <n v="5"/>
    <n v="83"/>
    <n v="124754"/>
    <n v="6.6530932875899767E-4"/>
    <n v="8.3557730724650439E-4"/>
    <n v="104"/>
    <n v="-21"/>
    <n v="-0.20192307692307687"/>
    <s v="Kalmar"/>
    <n v="0"/>
  </r>
  <r>
    <x v="0"/>
    <s v="08"/>
    <x v="6"/>
    <s v="ORT"/>
    <s v="2"/>
    <s v="061209"/>
    <s v="Knäortoser"/>
    <s v="Knäortoser"/>
    <n v="18"/>
    <n v="57"/>
    <n v="16"/>
    <n v="11"/>
    <n v="9"/>
    <n v="111"/>
    <n v="122421"/>
    <n v="9.0670718259122207E-4"/>
    <n v="1.1083116266507214E-3"/>
    <n v="136"/>
    <n v="-25"/>
    <n v="-0.18382352941176472"/>
    <s v="Kalmar"/>
    <n v="0"/>
  </r>
  <r>
    <x v="0"/>
    <s v="08"/>
    <x v="6"/>
    <s v="ORT"/>
    <s v="1"/>
    <s v="061212"/>
    <s v="Helbensortoser"/>
    <s v="Helbensortoser"/>
    <n v="5"/>
    <n v="2"/>
    <n v="0"/>
    <n v="1"/>
    <n v="0"/>
    <n v="8"/>
    <n v="124754"/>
    <n v="6.4126200362313033E-5"/>
    <n v="3.6898567148582843E-5"/>
    <n v="5"/>
    <n v="3"/>
    <n v="0.60000000000000009"/>
    <s v="Kalmar"/>
    <n v="0"/>
  </r>
  <r>
    <x v="0"/>
    <s v="08"/>
    <x v="6"/>
    <s v="ORT"/>
    <s v="2"/>
    <s v="061212"/>
    <s v="Helbensortoser"/>
    <s v="Helbensortoser"/>
    <n v="6"/>
    <n v="0"/>
    <n v="0"/>
    <n v="0"/>
    <n v="1"/>
    <n v="7"/>
    <n v="122421"/>
    <n v="5.7179732235482476E-5"/>
    <n v="2.8979089907315027E-5"/>
    <n v="4"/>
    <n v="3"/>
    <n v="0.75"/>
    <s v="Kalmar"/>
    <n v="0"/>
  </r>
  <r>
    <x v="0"/>
    <s v="08"/>
    <x v="6"/>
    <s v="ORT"/>
    <s v="1"/>
    <s v="062409"/>
    <s v="Transtibiella proteser, antal brukare som erhållit personligt förskrivna hjälpmedel"/>
    <s v="Transtibiella proteser"/>
    <n v="1"/>
    <n v="7"/>
    <n v="5"/>
    <n v="8"/>
    <n v="3"/>
    <n v="24"/>
    <n v="124754"/>
    <n v="1.9237860108693909E-4"/>
    <n v="1.8423873122013726E-4"/>
    <n v="23"/>
    <n v="1"/>
    <n v="4.3478260869565188E-2"/>
    <s v="Kalmar"/>
    <n v="0"/>
  </r>
  <r>
    <x v="0"/>
    <s v="08"/>
    <x v="6"/>
    <s v="ORT"/>
    <s v="2"/>
    <s v="062409"/>
    <s v="Transtibiella proteser, antal brukare som erhållit personligt förskrivna hjälpmedel"/>
    <s v="Transtibiella proteser"/>
    <n v="1"/>
    <n v="5"/>
    <n v="3"/>
    <n v="1"/>
    <n v="3"/>
    <n v="13"/>
    <n v="122421"/>
    <n v="1.0619093129446746E-4"/>
    <n v="8.1847726632153513E-5"/>
    <n v="10"/>
    <n v="3"/>
    <n v="0.30000000000000004"/>
    <s v="Kalmar"/>
    <n v="0"/>
  </r>
  <r>
    <x v="0"/>
    <s v="08"/>
    <x v="6"/>
    <s v="HMC"/>
    <s v=""/>
    <s v="120603"/>
    <s v="Gåstativ, antal brukare som erhållit personligt förskrivna hjälpmedel"/>
    <s v="Gåstativ"/>
    <m/>
    <m/>
    <m/>
    <m/>
    <m/>
    <n v="624"/>
    <n v="247175"/>
    <n v="2.5245271568726611E-3"/>
    <n v="1.243336228773866E-3"/>
    <n v="307"/>
    <n v="317"/>
    <n v="1.0325732899022801"/>
    <s v="Kalmar"/>
    <n v="0"/>
  </r>
  <r>
    <x v="0"/>
    <s v="08"/>
    <x v="6"/>
    <s v="HMC"/>
    <s v=""/>
    <s v="120606"/>
    <s v="Rollatorer, antal brukare som erhållit personligt förskrivna hjälpmedel"/>
    <s v="Rollatorer"/>
    <m/>
    <m/>
    <m/>
    <m/>
    <m/>
    <n v="5088"/>
    <n v="247175"/>
    <n v="2.0584606048346315E-2"/>
    <n v="1.9511975227732178E-2"/>
    <n v="4823"/>
    <n v="265"/>
    <n v="5.4945054945054972E-2"/>
    <s v="Kalmar"/>
    <n v="0"/>
  </r>
  <r>
    <x v="0"/>
    <s v="08"/>
    <x v="6"/>
    <s v="HMC"/>
    <s v=""/>
    <s v="120609"/>
    <s v="Gåstolar, antal brukare som erhållit personligt förskrivna hjälpmedel"/>
    <s v="Gåstolar"/>
    <m/>
    <m/>
    <m/>
    <m/>
    <m/>
    <n v="5"/>
    <n v="247175"/>
    <n v="2.0228582987761707E-5"/>
    <n v="1.3916454882521926E-4"/>
    <n v="34"/>
    <n v="-29"/>
    <n v="-0.8529411764705882"/>
    <s v="Kalmar"/>
    <n v="0"/>
  </r>
  <r>
    <x v="0"/>
    <s v="08"/>
    <x v="6"/>
    <s v="HMC"/>
    <s v=""/>
    <s v="120612"/>
    <s v="Gåbord, antal brukare som erhållit personligt förskrivna hjälpmedel"/>
    <s v="Gåbord"/>
    <m/>
    <m/>
    <m/>
    <m/>
    <m/>
    <n v="473"/>
    <n v="247175"/>
    <n v="1.9136239506422576E-3"/>
    <n v="2.1670800508444329E-3"/>
    <n v="536"/>
    <n v="-63"/>
    <n v="-0.1175373134328358"/>
    <s v="Kalmar"/>
    <n v="0"/>
  </r>
  <r>
    <x v="0"/>
    <s v="08"/>
    <x v="6"/>
    <s v="HMC"/>
    <s v=""/>
    <s v="122203"/>
    <s v="Manuella tvåhjulsdrivna rullstolar, antal brukare som erhållit personligt förskrivna hjälpmedel"/>
    <s v="Manuella tvåhjulsdr. rullstolar"/>
    <m/>
    <m/>
    <m/>
    <m/>
    <m/>
    <n v="2595"/>
    <n v="247175"/>
    <n v="1.0498634570648327E-2"/>
    <n v="1.0448831164670215E-2"/>
    <n v="2583"/>
    <n v="12"/>
    <n v="4.6457607433216808E-3"/>
    <s v="Kalmar"/>
    <n v="0"/>
  </r>
  <r>
    <x v="0"/>
    <s v="08"/>
    <x v="6"/>
    <s v="HMC"/>
    <s v=""/>
    <s v="122218"/>
    <s v="Manuella vårdarmanövrerade rullstolar, antal brukare som erhållit personligt förskrivna hjälpmedel"/>
    <s v="Manuella vårdarm. rullstolar"/>
    <m/>
    <m/>
    <m/>
    <m/>
    <m/>
    <n v="1731"/>
    <n v="247175"/>
    <n v="7.0031354303631034E-3"/>
    <n v="4.5959477430963002E-3"/>
    <n v="1136"/>
    <n v="595"/>
    <n v="0.52376760563380276"/>
    <s v="Kalmar"/>
    <n v="1"/>
  </r>
  <r>
    <x v="0"/>
    <s v="08"/>
    <x v="6"/>
    <s v="HMC"/>
    <s v=""/>
    <s v="122303"/>
    <s v="Eldrivna rullstolar med manuell direktstyrning, antal brukare som erhållit personligt förskrivna hjälpmedel"/>
    <s v="El-rullstolar, manuell styrning"/>
    <m/>
    <m/>
    <m/>
    <m/>
    <m/>
    <n v="68"/>
    <n v="247175"/>
    <n v="2.7510872863355923E-4"/>
    <n v="3.072077289227249E-4"/>
    <n v="76"/>
    <n v="-8"/>
    <n v="-0.10526315789473684"/>
    <s v="Kalmar"/>
    <n v="0"/>
  </r>
  <r>
    <x v="0"/>
    <s v="08"/>
    <x v="6"/>
    <s v="HMC"/>
    <s v=""/>
    <s v="122306"/>
    <s v="Eldrivna rullstolar med elektronisk styrning, antal brukare som erhållit personligt förskrivna hjälpmedel"/>
    <s v="El-rullstolar, elektronisk styrning"/>
    <m/>
    <m/>
    <m/>
    <m/>
    <m/>
    <n v="537"/>
    <n v="247175"/>
    <n v="2.1725498128856075E-3"/>
    <n v="2.9987744139351743E-4"/>
    <n v="74"/>
    <n v="463"/>
    <n v="6.256756756756757"/>
    <s v="Kalmar"/>
    <n v="0"/>
  </r>
  <r>
    <x v="0"/>
    <s v="08"/>
    <x v="6"/>
    <s v="HMC"/>
    <s v=""/>
    <s v="123603"/>
    <s v="Mobila lyftar för överflyttning av en sittande person med hjälp av slingsäten, antal brukare som erhållit personligt förskrivna hjälpmedel"/>
    <s v="Mob. lyftar slingsäten"/>
    <m/>
    <m/>
    <m/>
    <m/>
    <m/>
    <n v="485"/>
    <n v="247175"/>
    <n v="1.9621725498128856E-3"/>
    <n v="1.0768685325761014E-3"/>
    <n v="266"/>
    <n v="219"/>
    <n v="0.82330827067669166"/>
    <s v="Kalmar"/>
    <n v="0"/>
  </r>
  <r>
    <x v="0"/>
    <s v="08"/>
    <x v="6"/>
    <s v="HMC"/>
    <s v=""/>
    <s v="123604"/>
    <s v="Mobila lyftar för överflyttning av en stående person, antal brukare som erhållit personligt förskrivna hjälpmedel"/>
    <s v="Mob. lyftar stående"/>
    <m/>
    <m/>
    <m/>
    <m/>
    <m/>
    <n v="103"/>
    <n v="247175"/>
    <n v="4.1670880954789119E-4"/>
    <n v="2.969509404354554E-4"/>
    <n v="73"/>
    <n v="30"/>
    <n v="0.41095890410958913"/>
    <s v="Kalmar"/>
    <n v="0"/>
  </r>
  <r>
    <x v="0"/>
    <s v="08"/>
    <x v="6"/>
    <s v="HMC"/>
    <s v=""/>
    <s v="123612"/>
    <s v="Stationära lyftar monterade på väggar, golv eller i tak, antal brukare som erhållit personligt förskrivna hjälpmedel"/>
    <s v="Stationära lyftar"/>
    <m/>
    <m/>
    <m/>
    <m/>
    <m/>
    <n v="61"/>
    <n v="247175"/>
    <n v="2.4678871245069285E-4"/>
    <n v="1.9038451254077757E-4"/>
    <n v="47"/>
    <n v="14"/>
    <n v="0.2978723404255319"/>
    <s v="Kalmar"/>
    <n v="0"/>
  </r>
  <r>
    <x v="0"/>
    <s v="08"/>
    <x v="6"/>
    <s v="HMC"/>
    <s v=""/>
    <s v="181210"/>
    <s v="Sängar och lösa sängbottnar, elektiskt reglerbara, antal brukare som erhållit personligt förskrivna hjälpmedel"/>
    <s v="Sängar o likn"/>
    <m/>
    <m/>
    <m/>
    <m/>
    <m/>
    <n v="707"/>
    <n v="247175"/>
    <n v="2.8603216344695055E-3"/>
    <n v="1.9835740397698399E-3"/>
    <n v="490"/>
    <n v="217"/>
    <n v="0.44285714285714284"/>
    <s v="Kalmar"/>
    <n v="0"/>
  </r>
  <r>
    <x v="0"/>
    <s v="08"/>
    <x v="6"/>
    <s v="HMC"/>
    <s v=""/>
    <s v="181224"/>
    <s v="Separata ställbara rygg- och benstöd för sängar, antal brukare som erhållit personligt förskrivna hjälpmedel"/>
    <s v="Stöd för sängar"/>
    <m/>
    <m/>
    <m/>
    <m/>
    <m/>
    <n v="447"/>
    <n v="247175"/>
    <n v="1.8084353191058966E-3"/>
    <n v="1.1815114311230961E-3"/>
    <n v="292"/>
    <n v="155"/>
    <n v="0.53082191780821919"/>
    <s v="Kalmar"/>
    <n v="0"/>
  </r>
  <r>
    <x v="0"/>
    <s v="08"/>
    <x v="6"/>
    <s v="SYN"/>
    <s v=""/>
    <s v="220318"/>
    <s v="Förstorande videosystem, antal brukare som erhållit personligt förskrivna hjälpmedel"/>
    <s v="Förstorande videosystem"/>
    <m/>
    <m/>
    <m/>
    <m/>
    <m/>
    <n v="49"/>
    <n v="247175"/>
    <n v="1.9824011328006474E-4"/>
    <n v="2.900988291741636E-4"/>
    <n v="72"/>
    <n v="-23"/>
    <n v="-0.31944444444444442"/>
    <s v="Kalmar"/>
    <n v="0"/>
  </r>
  <r>
    <x v="0"/>
    <s v="08"/>
    <x v="6"/>
    <s v="HMC"/>
    <s v=""/>
    <s v="220906"/>
    <s v="Röstförstärkare för personligt bruk, antal brukare som erhållit personligt förskrivna hjälpmedel"/>
    <s v="Röstförstärkare"/>
    <m/>
    <m/>
    <m/>
    <m/>
    <m/>
    <n v="0"/>
    <n v="247175"/>
    <n v="0"/>
    <n v="5.2152598503220425E-5"/>
    <n v="13"/>
    <n v="-13"/>
    <n v="-1"/>
    <s v="Kalmar"/>
    <n v="0"/>
  </r>
  <r>
    <x v="0"/>
    <s v="08"/>
    <x v="6"/>
    <s v="SYN"/>
    <s v=""/>
    <s v="221803"/>
    <s v="Utrustning för att spela in och återge ljud, antal brukare som erhållit personligt förskrivna hjälpmedel"/>
    <s v="Ljudutrustning"/>
    <m/>
    <m/>
    <m/>
    <m/>
    <m/>
    <n v="10"/>
    <n v="247175"/>
    <n v="4.0457165975523414E-5"/>
    <n v="1.9822806923721411E-4"/>
    <n v="49"/>
    <n v="-39"/>
    <n v="-0.79591836734693877"/>
    <s v="Kalmar"/>
    <n v="0"/>
  </r>
  <r>
    <x v="0"/>
    <s v="08"/>
    <x v="6"/>
    <s v="HMC"/>
    <s v=""/>
    <s v="222109"/>
    <s v="Samtalsapparater, antal brukare som erhållit personligt förskrivna hjälpmedel"/>
    <s v="Samtalsapparater"/>
    <m/>
    <m/>
    <m/>
    <m/>
    <m/>
    <n v="0"/>
    <n v="247175"/>
    <n v="0"/>
    <n v="2.5631475451854877E-4"/>
    <n v="63"/>
    <n v="-63"/>
    <n v="-1"/>
    <s v="Kalmar"/>
    <n v="0"/>
  </r>
  <r>
    <x v="0"/>
    <s v="08"/>
    <x v="6"/>
    <s v="HMC"/>
    <s v=""/>
    <s v="222112"/>
    <s v="Programvara för närkommunikation, antal brukare som erhållit personligt förskrivna hjälpmedel"/>
    <s v="Programv. närkommunikation"/>
    <m/>
    <m/>
    <m/>
    <m/>
    <m/>
    <n v="0"/>
    <n v="247175"/>
    <n v="0"/>
    <n v="6.0939107493000965E-5"/>
    <n v="15"/>
    <n v="-15"/>
    <n v="-1"/>
    <s v="Kalmar"/>
    <n v="0"/>
  </r>
  <r>
    <x v="0"/>
    <s v="08"/>
    <x v="6"/>
    <s v="HMC"/>
    <s v=""/>
    <s v="222712"/>
    <s v="Ur och klockor, antal brukare som erhållit personligt förskrivna hjälpmedel"/>
    <s v="Ur och klockor"/>
    <m/>
    <m/>
    <m/>
    <m/>
    <m/>
    <n v="70"/>
    <n v="247175"/>
    <n v="2.8320016182866391E-4"/>
    <n v="1.4156552596311747E-3"/>
    <n v="350"/>
    <n v="-280"/>
    <n v="-0.8"/>
    <s v="Kalmar"/>
    <n v="0"/>
  </r>
  <r>
    <x v="0"/>
    <s v="08"/>
    <x v="6"/>
    <s v="HMC"/>
    <s v=""/>
    <s v="222715"/>
    <s v="Kalendrar och tidtabeller, antal brukare som erhållit personligt förskrivna hjälpmedel"/>
    <s v="Kalendrar och tidtabeller"/>
    <m/>
    <m/>
    <m/>
    <m/>
    <m/>
    <n v="54"/>
    <n v="247175"/>
    <n v="2.1846869626782644E-4"/>
    <n v="1.4760095481574599E-3"/>
    <n v="365"/>
    <n v="-311"/>
    <n v="-0.85205479452054789"/>
    <s v="Kalmar"/>
    <n v="0"/>
  </r>
  <r>
    <x v="0"/>
    <s v="08"/>
    <x v="6"/>
    <s v="SYN"/>
    <s v=""/>
    <s v="223021"/>
    <s v="Läsmaskiner, antal brukare som erhållit personligt förskrivna hjälpmedel"/>
    <s v="Läsmaskiner"/>
    <m/>
    <m/>
    <m/>
    <m/>
    <m/>
    <n v="5"/>
    <n v="247175"/>
    <n v="2.0228582987761707E-5"/>
    <n v="1.7720352584386851E-5"/>
    <n v="4"/>
    <n v="1"/>
    <n v="0.25"/>
    <s v="Kalmar"/>
    <n v="0"/>
  </r>
  <r>
    <x v="0"/>
    <s v="09"/>
    <x v="7"/>
    <s v="HOR"/>
    <s v="1"/>
    <s v="22061"/>
    <s v="I- och Bakom- örat hörapparater"/>
    <s v="I&amp;B hörapparater"/>
    <m/>
    <m/>
    <m/>
    <m/>
    <m/>
    <m/>
    <n v="30398"/>
    <m/>
    <n v="9.4731992093085304E-3"/>
    <n v="288"/>
    <n v="-288"/>
    <m/>
    <s v="Gotland"/>
    <n v="0"/>
  </r>
  <r>
    <x v="0"/>
    <s v="09"/>
    <x v="7"/>
    <s v="HOR"/>
    <s v="2"/>
    <s v="22061"/>
    <s v="I- och Bakom- örat hörapparater"/>
    <s v="I&amp;B hörapparater"/>
    <m/>
    <m/>
    <m/>
    <m/>
    <m/>
    <m/>
    <n v="30603"/>
    <m/>
    <n v="7.869654917658243E-3"/>
    <n v="241"/>
    <n v="-241"/>
    <m/>
    <s v="Gotland"/>
    <n v="0"/>
  </r>
  <r>
    <x v="0"/>
    <s v="09"/>
    <x v="7"/>
    <s v="HMC"/>
    <s v=""/>
    <s v="042718"/>
    <s v="Hjälpmedel för stimulering av sinnen och känslighet (tyngdtäcken), antal brukare som erhållit personligt förskrivna hjälpmedel"/>
    <s v="Tyngdtäcken"/>
    <m/>
    <m/>
    <m/>
    <m/>
    <m/>
    <n v="0"/>
    <n v="61001"/>
    <n v="0"/>
    <n v="1.5467336327229094E-3"/>
    <n v="94"/>
    <n v="-94"/>
    <n v="-1"/>
    <s v="Gotland"/>
    <n v="0"/>
  </r>
  <r>
    <x v="0"/>
    <s v="09"/>
    <x v="7"/>
    <s v="ORT"/>
    <s v="1"/>
    <s v="061206"/>
    <s v="Ankelortoser"/>
    <s v="Ankelortoser"/>
    <n v="17"/>
    <n v="14"/>
    <n v="6"/>
    <n v="6"/>
    <n v="2"/>
    <n v="45"/>
    <n v="30398"/>
    <n v="1.4803605500361865E-3"/>
    <n v="1.5709435249726053E-3"/>
    <n v="48"/>
    <n v="-3"/>
    <n v="-6.25E-2"/>
    <s v="Gotland"/>
    <n v="0"/>
  </r>
  <r>
    <x v="0"/>
    <s v="09"/>
    <x v="7"/>
    <s v="ORT"/>
    <s v="2"/>
    <s v="061206"/>
    <s v="Ankelortoser"/>
    <s v="Ankelortoser"/>
    <n v="17"/>
    <n v="20"/>
    <n v="8"/>
    <n v="7"/>
    <n v="3"/>
    <n v="55"/>
    <n v="30603"/>
    <n v="1.7972094239126883E-3"/>
    <n v="1.4173259997212579E-3"/>
    <n v="43"/>
    <n v="12"/>
    <n v="0.27906976744186052"/>
    <s v="Gotland"/>
    <n v="0"/>
  </r>
  <r>
    <x v="0"/>
    <s v="09"/>
    <x v="7"/>
    <s v="ORT"/>
    <s v="1"/>
    <s v="061209"/>
    <s v="Knäortoser"/>
    <s v="Knäortoser"/>
    <n v="1"/>
    <n v="9"/>
    <n v="5"/>
    <n v="3"/>
    <n v="3"/>
    <n v="21"/>
    <n v="30398"/>
    <n v="6.9083492335022037E-4"/>
    <n v="8.3557730724650439E-4"/>
    <n v="25"/>
    <n v="-4"/>
    <n v="-0.16000000000000003"/>
    <s v="Gotland"/>
    <n v="0"/>
  </r>
  <r>
    <x v="0"/>
    <s v="09"/>
    <x v="7"/>
    <s v="ORT"/>
    <s v="2"/>
    <s v="061209"/>
    <s v="Knäortoser"/>
    <s v="Knäortoser"/>
    <n v="3"/>
    <n v="9"/>
    <n v="6"/>
    <n v="4"/>
    <n v="2"/>
    <n v="24"/>
    <n v="30603"/>
    <n v="7.8423683952553666E-4"/>
    <n v="1.1083116266507214E-3"/>
    <n v="34"/>
    <n v="-10"/>
    <n v="-0.29411764705882348"/>
    <s v="Gotland"/>
    <n v="0"/>
  </r>
  <r>
    <x v="0"/>
    <s v="09"/>
    <x v="7"/>
    <s v="ORT"/>
    <s v="1"/>
    <s v="061212"/>
    <s v="Helbensortoser"/>
    <s v="Helbensortoser"/>
    <n v="1"/>
    <n v="2"/>
    <n v="0"/>
    <n v="0"/>
    <n v="0"/>
    <n v="3"/>
    <n v="30398"/>
    <n v="9.8690703335745769E-5"/>
    <n v="3.6898567148582843E-5"/>
    <n v="1"/>
    <n v="2"/>
    <n v="2"/>
    <s v="Gotland"/>
    <n v="0"/>
  </r>
  <r>
    <x v="0"/>
    <s v="09"/>
    <x v="7"/>
    <s v="ORT"/>
    <s v="2"/>
    <s v="061212"/>
    <s v="Helbensortoser"/>
    <s v="Helbensortoser"/>
    <n v="2"/>
    <n v="2"/>
    <n v="0"/>
    <n v="0"/>
    <n v="0"/>
    <n v="4"/>
    <n v="30603"/>
    <n v="1.3070613992092279E-4"/>
    <n v="2.8979089907315027E-5"/>
    <n v="1"/>
    <n v="3"/>
    <n v="3"/>
    <s v="Gotland"/>
    <n v="0"/>
  </r>
  <r>
    <x v="0"/>
    <s v="09"/>
    <x v="7"/>
    <s v="ORT"/>
    <s v="1"/>
    <s v="062409"/>
    <s v="Transtibiella proteser, antal brukare som erhållit personligt förskrivna hjälpmedel"/>
    <s v="Transtibiella proteser"/>
    <n v="0"/>
    <n v="5"/>
    <n v="5"/>
    <n v="3"/>
    <n v="0"/>
    <n v="13"/>
    <n v="30398"/>
    <n v="4.2765971445489834E-4"/>
    <n v="1.8423873122013726E-4"/>
    <n v="6"/>
    <n v="7"/>
    <n v="1.1666666666666665"/>
    <s v="Gotland"/>
    <n v="0"/>
  </r>
  <r>
    <x v="0"/>
    <s v="09"/>
    <x v="7"/>
    <s v="ORT"/>
    <s v="2"/>
    <s v="062409"/>
    <s v="Transtibiella proteser, antal brukare som erhållit personligt förskrivna hjälpmedel"/>
    <s v="Transtibiella proteser"/>
    <n v="0"/>
    <n v="2"/>
    <n v="3"/>
    <n v="1"/>
    <n v="0"/>
    <n v="6"/>
    <n v="30603"/>
    <n v="1.9605920988138416E-4"/>
    <n v="8.1847726632153513E-5"/>
    <n v="3"/>
    <n v="3"/>
    <n v="1"/>
    <s v="Gotland"/>
    <n v="0"/>
  </r>
  <r>
    <x v="0"/>
    <s v="09"/>
    <x v="7"/>
    <s v="HMC"/>
    <s v=""/>
    <s v="120603"/>
    <s v="Gåstativ, antal brukare som erhållit personligt förskrivna hjälpmedel"/>
    <s v="Gåstativ"/>
    <m/>
    <m/>
    <m/>
    <m/>
    <m/>
    <n v="160"/>
    <n v="61001"/>
    <n v="2.6229078211832593E-3"/>
    <n v="1.243336228773866E-3"/>
    <n v="76"/>
    <n v="84"/>
    <n v="1.1052631578947367"/>
    <s v="Gotland"/>
    <n v="0"/>
  </r>
  <r>
    <x v="0"/>
    <s v="09"/>
    <x v="7"/>
    <s v="HMC"/>
    <s v=""/>
    <s v="120606"/>
    <s v="Rollatorer, antal brukare som erhållit personligt förskrivna hjälpmedel"/>
    <s v="Rollatorer"/>
    <m/>
    <m/>
    <m/>
    <m/>
    <m/>
    <n v="1189"/>
    <n v="61001"/>
    <n v="1.9491483746168096E-2"/>
    <n v="1.9511975227732178E-2"/>
    <n v="1190"/>
    <n v="-1"/>
    <n v="-8.4033613445377853E-4"/>
    <s v="Gotland"/>
    <n v="0"/>
  </r>
  <r>
    <x v="0"/>
    <s v="09"/>
    <x v="7"/>
    <s v="HMC"/>
    <s v=""/>
    <s v="120609"/>
    <s v="Gåstolar, antal brukare som erhållit personligt förskrivna hjälpmedel"/>
    <s v="Gåstolar"/>
    <m/>
    <m/>
    <m/>
    <m/>
    <m/>
    <n v="4"/>
    <n v="61001"/>
    <n v="6.5572695529581481E-5"/>
    <n v="1.3916454882521926E-4"/>
    <n v="8"/>
    <n v="-4"/>
    <n v="-0.5"/>
    <s v="Gotland"/>
    <n v="0"/>
  </r>
  <r>
    <x v="0"/>
    <s v="09"/>
    <x v="7"/>
    <s v="HMC"/>
    <s v=""/>
    <s v="120612"/>
    <s v="Gåbord, antal brukare som erhållit personligt förskrivna hjälpmedel"/>
    <s v="Gåbord"/>
    <m/>
    <m/>
    <m/>
    <m/>
    <m/>
    <n v="142"/>
    <n v="61001"/>
    <n v="2.3278306913001425E-3"/>
    <n v="2.1670800508444329E-3"/>
    <n v="132"/>
    <n v="10"/>
    <n v="7.575757575757569E-2"/>
    <s v="Gotland"/>
    <n v="0"/>
  </r>
  <r>
    <x v="0"/>
    <s v="09"/>
    <x v="7"/>
    <s v="HMC"/>
    <s v=""/>
    <s v="122203"/>
    <s v="Manuella tvåhjulsdrivna rullstolar, antal brukare som erhållit personligt förskrivna hjälpmedel"/>
    <s v="Manuella tvåhjulsdr. rullstolar"/>
    <m/>
    <m/>
    <m/>
    <m/>
    <m/>
    <n v="687"/>
    <n v="61001"/>
    <n v="1.1262110457205619E-2"/>
    <n v="1.0448831164670215E-2"/>
    <n v="637"/>
    <n v="50"/>
    <n v="7.8492935635792849E-2"/>
    <s v="Gotland"/>
    <n v="0"/>
  </r>
  <r>
    <x v="0"/>
    <s v="09"/>
    <x v="7"/>
    <s v="HMC"/>
    <s v=""/>
    <s v="122218"/>
    <s v="Manuella vårdarmanövrerade rullstolar, antal brukare som erhållit personligt förskrivna hjälpmedel"/>
    <s v="Manuella vårdarm. rullstolar"/>
    <m/>
    <m/>
    <m/>
    <m/>
    <m/>
    <n v="113"/>
    <n v="61001"/>
    <n v="1.8524286487106769E-3"/>
    <n v="4.5959477430963002E-3"/>
    <n v="280"/>
    <n v="-167"/>
    <n v="-0.59642857142857142"/>
    <s v="Gotland"/>
    <n v="0"/>
  </r>
  <r>
    <x v="0"/>
    <s v="09"/>
    <x v="7"/>
    <s v="HMC"/>
    <s v=""/>
    <s v="122303"/>
    <s v="Eldrivna rullstolar med manuell direktstyrning, antal brukare som erhållit personligt förskrivna hjälpmedel"/>
    <s v="El-rullstolar, manuell styrning"/>
    <m/>
    <m/>
    <m/>
    <m/>
    <m/>
    <n v="22"/>
    <n v="61001"/>
    <n v="3.6064982541269815E-4"/>
    <n v="3.072077289227249E-4"/>
    <n v="19"/>
    <n v="3"/>
    <n v="0.15789473684210531"/>
    <s v="Gotland"/>
    <n v="0"/>
  </r>
  <r>
    <x v="0"/>
    <s v="09"/>
    <x v="7"/>
    <s v="HMC"/>
    <s v=""/>
    <s v="122306"/>
    <s v="Eldrivna rullstolar med elektronisk styrning, antal brukare som erhållit personligt förskrivna hjälpmedel"/>
    <s v="El-rullstolar, elektronisk styrning"/>
    <m/>
    <m/>
    <m/>
    <m/>
    <m/>
    <n v="18"/>
    <n v="61001"/>
    <n v="2.9507712988311667E-4"/>
    <n v="2.9987744139351743E-4"/>
    <n v="18"/>
    <n v="0"/>
    <n v="0"/>
    <s v="Gotland"/>
    <n v="0"/>
  </r>
  <r>
    <x v="0"/>
    <s v="09"/>
    <x v="7"/>
    <s v="HMC"/>
    <s v=""/>
    <s v="123603"/>
    <s v="Mobila lyftar för överflyttning av en sittande person med hjälp av slingsäten, antal brukare som erhållit personligt förskrivna hjälpmedel"/>
    <s v="Mob. lyftar slingsäten"/>
    <m/>
    <m/>
    <m/>
    <m/>
    <m/>
    <n v="70"/>
    <n v="61001"/>
    <n v="1.147522171767676E-3"/>
    <n v="1.0768685325761014E-3"/>
    <n v="66"/>
    <n v="4"/>
    <n v="6.0606060606060552E-2"/>
    <s v="Gotland"/>
    <n v="0"/>
  </r>
  <r>
    <x v="0"/>
    <s v="09"/>
    <x v="7"/>
    <s v="HMC"/>
    <s v=""/>
    <s v="123604"/>
    <s v="Mobila lyftar för överflyttning av en stående person, antal brukare som erhållit personligt förskrivna hjälpmedel"/>
    <s v="Mob. lyftar stående"/>
    <m/>
    <m/>
    <m/>
    <m/>
    <m/>
    <n v="20"/>
    <n v="61001"/>
    <n v="3.2786347764790741E-4"/>
    <n v="2.969509404354554E-4"/>
    <n v="18"/>
    <n v="2"/>
    <n v="0.11111111111111116"/>
    <s v="Gotland"/>
    <n v="0"/>
  </r>
  <r>
    <x v="0"/>
    <s v="09"/>
    <x v="7"/>
    <s v="HMC"/>
    <s v=""/>
    <s v="123612"/>
    <s v="Stationära lyftar monterade på väggar, golv eller i tak, antal brukare som erhållit personligt förskrivna hjälpmedel"/>
    <s v="Stationära lyftar"/>
    <m/>
    <m/>
    <m/>
    <m/>
    <m/>
    <n v="8"/>
    <n v="61001"/>
    <n v="1.3114539105916296E-4"/>
    <n v="1.9038451254077757E-4"/>
    <n v="12"/>
    <n v="-4"/>
    <n v="-0.33333333333333337"/>
    <s v="Gotland"/>
    <n v="0"/>
  </r>
  <r>
    <x v="0"/>
    <s v="09"/>
    <x v="7"/>
    <s v="HMC"/>
    <s v=""/>
    <s v="181210"/>
    <s v="Sängar och lösa sängbottnar, elektiskt reglerbara, antal brukare som erhållit personligt förskrivna hjälpmedel"/>
    <s v="Sängar o likn"/>
    <m/>
    <m/>
    <m/>
    <m/>
    <m/>
    <n v="121"/>
    <n v="61001"/>
    <n v="1.9835740397698399E-3"/>
    <n v="1.9835740397698399E-3"/>
    <n v="121"/>
    <n v="0"/>
    <n v="0"/>
    <s v="Gotland"/>
    <n v="0"/>
  </r>
  <r>
    <x v="0"/>
    <s v="09"/>
    <x v="7"/>
    <s v="HMC"/>
    <s v=""/>
    <s v="181224"/>
    <s v="Separata ställbara rygg- och benstöd för sängar, antal brukare som erhållit personligt förskrivna hjälpmedel"/>
    <s v="Stöd för sängar"/>
    <m/>
    <m/>
    <m/>
    <m/>
    <m/>
    <n v="84"/>
    <n v="61001"/>
    <n v="1.3770266061212111E-3"/>
    <n v="1.1815114311230961E-3"/>
    <n v="72"/>
    <n v="12"/>
    <n v="0.16666666666666674"/>
    <s v="Gotland"/>
    <n v="0"/>
  </r>
  <r>
    <x v="0"/>
    <s v="09"/>
    <x v="7"/>
    <s v="SYN"/>
    <s v=""/>
    <s v="220318"/>
    <s v="Förstorande videosystem, antal brukare som erhållit personligt förskrivna hjälpmedel"/>
    <s v="Förstorande videosystem"/>
    <m/>
    <m/>
    <m/>
    <m/>
    <m/>
    <n v="28"/>
    <n v="61001"/>
    <n v="4.5900886870707037E-4"/>
    <n v="2.900988291741636E-4"/>
    <n v="18"/>
    <n v="10"/>
    <n v="0.55555555555555558"/>
    <s v="Gotland"/>
    <n v="0"/>
  </r>
  <r>
    <x v="0"/>
    <s v="09"/>
    <x v="7"/>
    <s v="HMC"/>
    <s v=""/>
    <s v="220906"/>
    <s v="Röstförstärkare för personligt bruk, antal brukare som erhållit personligt förskrivna hjälpmedel"/>
    <s v="Röstförstärkare"/>
    <m/>
    <m/>
    <m/>
    <m/>
    <m/>
    <n v="6"/>
    <n v="61001"/>
    <n v="9.8359043294372222E-5"/>
    <n v="5.2152598503220425E-5"/>
    <n v="3"/>
    <n v="3"/>
    <n v="1"/>
    <s v="Gotland"/>
    <n v="0"/>
  </r>
  <r>
    <x v="0"/>
    <s v="09"/>
    <x v="7"/>
    <s v="SYN"/>
    <s v=""/>
    <s v="221803"/>
    <s v="Utrustning för att spela in och återge ljud, antal brukare som erhållit personligt förskrivna hjälpmedel"/>
    <s v="Ljudutrustning"/>
    <m/>
    <m/>
    <m/>
    <m/>
    <m/>
    <n v="53"/>
    <n v="61001"/>
    <n v="8.6883821576695468E-4"/>
    <n v="1.9822806923721411E-4"/>
    <n v="12"/>
    <n v="41"/>
    <n v="3.416666666666667"/>
    <s v="Gotland"/>
    <n v="0"/>
  </r>
  <r>
    <x v="0"/>
    <s v="09"/>
    <x v="7"/>
    <s v="HMC"/>
    <s v=""/>
    <s v="222109"/>
    <s v="Samtalsapparater, antal brukare som erhållit personligt förskrivna hjälpmedel"/>
    <s v="Samtalsapparater"/>
    <m/>
    <m/>
    <m/>
    <m/>
    <m/>
    <n v="11"/>
    <n v="61001"/>
    <n v="1.8032491270634907E-4"/>
    <n v="2.5631475451854877E-4"/>
    <n v="16"/>
    <n v="-5"/>
    <n v="-0.3125"/>
    <s v="Gotland"/>
    <n v="0"/>
  </r>
  <r>
    <x v="0"/>
    <s v="09"/>
    <x v="7"/>
    <s v="HMC"/>
    <s v=""/>
    <s v="222112"/>
    <s v="Programvara för närkommunikation, antal brukare som erhållit personligt förskrivna hjälpmedel"/>
    <s v="Programv. närkommunikation"/>
    <m/>
    <m/>
    <m/>
    <m/>
    <m/>
    <n v="1"/>
    <n v="61001"/>
    <n v="1.639317388239537E-5"/>
    <n v="6.0939107493000965E-5"/>
    <n v="4"/>
    <n v="-3"/>
    <n v="-0.75"/>
    <s v="Gotland"/>
    <n v="0"/>
  </r>
  <r>
    <x v="0"/>
    <s v="09"/>
    <x v="7"/>
    <s v="HMC"/>
    <s v=""/>
    <s v="222712"/>
    <s v="Ur och klockor, antal brukare som erhållit personligt förskrivna hjälpmedel"/>
    <s v="Ur och klockor"/>
    <m/>
    <m/>
    <m/>
    <m/>
    <m/>
    <n v="151"/>
    <n v="61001"/>
    <n v="2.4753692562417009E-3"/>
    <n v="1.4156552596311747E-3"/>
    <n v="86"/>
    <n v="65"/>
    <n v="0.7558139534883721"/>
    <s v="Gotland"/>
    <n v="0"/>
  </r>
  <r>
    <x v="0"/>
    <s v="09"/>
    <x v="7"/>
    <s v="HMC"/>
    <s v=""/>
    <s v="222715"/>
    <s v="Kalendrar och tidtabeller, antal brukare som erhållit personligt förskrivna hjälpmedel"/>
    <s v="Kalendrar och tidtabeller"/>
    <m/>
    <m/>
    <m/>
    <m/>
    <m/>
    <n v="89"/>
    <n v="61001"/>
    <n v="1.458992475533188E-3"/>
    <n v="1.4760095481574599E-3"/>
    <n v="90"/>
    <n v="-1"/>
    <n v="-1.1111111111111072E-2"/>
    <s v="Gotland"/>
    <n v="0"/>
  </r>
  <r>
    <x v="0"/>
    <s v="09"/>
    <x v="7"/>
    <s v="SYN"/>
    <s v=""/>
    <s v="223021"/>
    <s v="Läsmaskiner, antal brukare som erhållit personligt förskrivna hjälpmedel"/>
    <s v="Läsmaskiner"/>
    <m/>
    <m/>
    <m/>
    <m/>
    <m/>
    <n v="0"/>
    <n v="61001"/>
    <n v="0"/>
    <n v="1.7720352584386851E-5"/>
    <n v="1"/>
    <n v="-1"/>
    <n v="-1"/>
    <s v="Gotland"/>
    <n v="0"/>
  </r>
  <r>
    <x v="0"/>
    <s v="10"/>
    <x v="8"/>
    <s v="HOR"/>
    <s v="1"/>
    <s v="22061"/>
    <s v="I- och Bakom- örat hörapparater"/>
    <s v="I&amp;B hörapparater"/>
    <n v="11"/>
    <n v="157"/>
    <n v="227"/>
    <n v="346"/>
    <n v="158"/>
    <n v="899"/>
    <n v="81083"/>
    <n v="1.1087404264765734E-2"/>
    <n v="9.4731992093085304E-3"/>
    <n v="768"/>
    <n v="131"/>
    <n v="0.17057291666666674"/>
    <s v="Blekinge"/>
    <n v="0"/>
  </r>
  <r>
    <x v="0"/>
    <s v="10"/>
    <x v="8"/>
    <s v="HOR"/>
    <s v="2"/>
    <s v="22061"/>
    <s v="I- och Bakom- örat hörapparater"/>
    <s v="I&amp;B hörapparater"/>
    <n v="9"/>
    <n v="132"/>
    <n v="170"/>
    <n v="275"/>
    <n v="215"/>
    <n v="801"/>
    <n v="77854"/>
    <n v="1.0288488709635986E-2"/>
    <n v="7.869654917658243E-3"/>
    <n v="613"/>
    <n v="188"/>
    <n v="0.3066884176182707"/>
    <s v="Blekinge"/>
    <n v="0"/>
  </r>
  <r>
    <x v="0"/>
    <s v="10"/>
    <x v="8"/>
    <s v="HMC"/>
    <s v=""/>
    <s v="042718"/>
    <s v="Hjälpmedel för stimulering av sinnen och känslighet (tyngdtäcken), antal brukare som erhållit personligt förskrivna hjälpmedel"/>
    <s v="Tyngdtäcken"/>
    <m/>
    <m/>
    <m/>
    <m/>
    <m/>
    <n v="459"/>
    <n v="158937"/>
    <n v="2.8879367296475961E-3"/>
    <n v="1.5467336327229094E-3"/>
    <n v="246"/>
    <n v="213"/>
    <n v="0.86585365853658547"/>
    <s v="Blekinge"/>
    <n v="0"/>
  </r>
  <r>
    <x v="0"/>
    <s v="10"/>
    <x v="8"/>
    <s v="ORT"/>
    <s v="1"/>
    <s v="061206"/>
    <s v="Ankelortoser"/>
    <s v="Ankelortoser"/>
    <m/>
    <m/>
    <m/>
    <m/>
    <m/>
    <m/>
    <n v="81083"/>
    <m/>
    <n v="1.5709435249726053E-3"/>
    <n v="127"/>
    <n v="-127"/>
    <m/>
    <s v="Blekinge"/>
    <n v="0"/>
  </r>
  <r>
    <x v="0"/>
    <s v="10"/>
    <x v="8"/>
    <s v="ORT"/>
    <s v="2"/>
    <s v="061206"/>
    <s v="Ankelortoser"/>
    <s v="Ankelortoser"/>
    <m/>
    <m/>
    <m/>
    <m/>
    <m/>
    <m/>
    <n v="77854"/>
    <m/>
    <n v="1.4173259997212579E-3"/>
    <n v="110"/>
    <n v="-110"/>
    <m/>
    <s v="Blekinge"/>
    <n v="0"/>
  </r>
  <r>
    <x v="0"/>
    <s v="10"/>
    <x v="8"/>
    <s v="ORT"/>
    <s v="1"/>
    <s v="061209"/>
    <s v="Knäortoser"/>
    <s v="Knäortoser"/>
    <m/>
    <m/>
    <m/>
    <m/>
    <m/>
    <m/>
    <n v="81083"/>
    <m/>
    <n v="8.3557730724650439E-4"/>
    <n v="68"/>
    <n v="-68"/>
    <m/>
    <s v="Blekinge"/>
    <n v="0"/>
  </r>
  <r>
    <x v="0"/>
    <s v="10"/>
    <x v="8"/>
    <s v="ORT"/>
    <s v="2"/>
    <s v="061209"/>
    <s v="Knäortoser"/>
    <s v="Knäortoser"/>
    <m/>
    <m/>
    <m/>
    <m/>
    <m/>
    <m/>
    <n v="77854"/>
    <m/>
    <n v="1.1083116266507214E-3"/>
    <n v="86"/>
    <n v="-86"/>
    <m/>
    <s v="Blekinge"/>
    <n v="0"/>
  </r>
  <r>
    <x v="0"/>
    <s v="10"/>
    <x v="8"/>
    <s v="ORT"/>
    <s v="1"/>
    <s v="061212"/>
    <s v="Helbensortoser"/>
    <s v="Helbensortoser"/>
    <m/>
    <m/>
    <m/>
    <m/>
    <m/>
    <m/>
    <n v="81083"/>
    <m/>
    <n v="3.6898567148582843E-5"/>
    <n v="3"/>
    <n v="-3"/>
    <m/>
    <s v="Blekinge"/>
    <n v="0"/>
  </r>
  <r>
    <x v="0"/>
    <s v="10"/>
    <x v="8"/>
    <s v="ORT"/>
    <s v="2"/>
    <s v="061212"/>
    <s v="Helbensortoser"/>
    <s v="Helbensortoser"/>
    <m/>
    <m/>
    <m/>
    <m/>
    <m/>
    <m/>
    <n v="77854"/>
    <m/>
    <n v="2.8979089907315027E-5"/>
    <n v="2"/>
    <n v="-2"/>
    <m/>
    <s v="Blekinge"/>
    <n v="0"/>
  </r>
  <r>
    <x v="0"/>
    <s v="10"/>
    <x v="8"/>
    <s v="ORT"/>
    <s v="1"/>
    <s v="062409"/>
    <s v="Transtibiella proteser, antal brukare som erhållit personligt förskrivna hjälpmedel"/>
    <s v="Transtibiella proteser"/>
    <n v="1"/>
    <n v="8"/>
    <n v="1"/>
    <n v="3"/>
    <n v="2"/>
    <n v="15"/>
    <n v="81083"/>
    <n v="1.8499562177028478E-4"/>
    <n v="1.8423873122013726E-4"/>
    <n v="15"/>
    <n v="0"/>
    <n v="0"/>
    <s v="Blekinge"/>
    <n v="0"/>
  </r>
  <r>
    <x v="0"/>
    <s v="10"/>
    <x v="8"/>
    <s v="ORT"/>
    <s v="2"/>
    <s v="062409"/>
    <s v="Transtibiella proteser, antal brukare som erhållit personligt förskrivna hjälpmedel"/>
    <s v="Transtibiella proteser"/>
    <n v="4"/>
    <n v="1"/>
    <n v="0"/>
    <n v="0"/>
    <n v="0"/>
    <n v="5"/>
    <n v="77854"/>
    <n v="6.4222775965268328E-5"/>
    <n v="8.1847726632153513E-5"/>
    <n v="6"/>
    <n v="-1"/>
    <n v="-0.16666666666666663"/>
    <s v="Blekinge"/>
    <n v="0"/>
  </r>
  <r>
    <x v="0"/>
    <s v="10"/>
    <x v="8"/>
    <s v="HMC"/>
    <s v=""/>
    <s v="120603"/>
    <s v="Gåstativ, antal brukare som erhållit personligt förskrivna hjälpmedel"/>
    <s v="Gåstativ"/>
    <m/>
    <m/>
    <m/>
    <m/>
    <m/>
    <n v="63"/>
    <n v="158937"/>
    <n v="3.9638347269672892E-4"/>
    <n v="1.243336228773866E-3"/>
    <n v="198"/>
    <n v="-135"/>
    <n v="-0.68181818181818188"/>
    <s v="Blekinge"/>
    <n v="0"/>
  </r>
  <r>
    <x v="0"/>
    <s v="10"/>
    <x v="8"/>
    <s v="HMC"/>
    <s v=""/>
    <s v="120606"/>
    <s v="Rollatorer, antal brukare som erhållit personligt förskrivna hjälpmedel"/>
    <s v="Rollatorer"/>
    <m/>
    <m/>
    <m/>
    <m/>
    <m/>
    <n v="3725"/>
    <n v="158937"/>
    <n v="2.3436959298338337E-2"/>
    <n v="1.9511975227732178E-2"/>
    <n v="3101"/>
    <n v="624"/>
    <n v="0.20122541115769099"/>
    <s v="Blekinge"/>
    <n v="0"/>
  </r>
  <r>
    <x v="0"/>
    <s v="10"/>
    <x v="8"/>
    <s v="HMC"/>
    <s v=""/>
    <s v="120609"/>
    <s v="Gåstolar, antal brukare som erhållit personligt förskrivna hjälpmedel"/>
    <s v="Gåstolar"/>
    <m/>
    <m/>
    <m/>
    <m/>
    <m/>
    <n v="21"/>
    <n v="158937"/>
    <n v="1.3212782423224295E-4"/>
    <n v="1.3916454882521926E-4"/>
    <n v="22"/>
    <n v="-1"/>
    <n v="-4.5454545454545414E-2"/>
    <s v="Blekinge"/>
    <n v="0"/>
  </r>
  <r>
    <x v="0"/>
    <s v="10"/>
    <x v="8"/>
    <s v="HMC"/>
    <s v=""/>
    <s v="120612"/>
    <s v="Gåbord, antal brukare som erhållit personligt förskrivna hjälpmedel"/>
    <s v="Gåbord"/>
    <m/>
    <m/>
    <m/>
    <m/>
    <m/>
    <n v="335"/>
    <n v="158937"/>
    <n v="2.1077533865619712E-3"/>
    <n v="2.1670800508444329E-3"/>
    <n v="344"/>
    <n v="-9"/>
    <n v="-2.6162790697674465E-2"/>
    <s v="Blekinge"/>
    <n v="0"/>
  </r>
  <r>
    <x v="0"/>
    <s v="10"/>
    <x v="8"/>
    <s v="HMC"/>
    <s v=""/>
    <s v="122203"/>
    <s v="Manuella tvåhjulsdrivna rullstolar, antal brukare som erhållit personligt förskrivna hjälpmedel"/>
    <s v="Manuella tvåhjulsdr. rullstolar"/>
    <m/>
    <m/>
    <m/>
    <m/>
    <m/>
    <n v="1999"/>
    <n v="158937"/>
    <n v="1.2577310506678747E-2"/>
    <n v="1.0448831164670215E-2"/>
    <n v="1661"/>
    <n v="338"/>
    <n v="0.2034918723660446"/>
    <s v="Blekinge"/>
    <n v="0"/>
  </r>
  <r>
    <x v="0"/>
    <s v="10"/>
    <x v="8"/>
    <s v="HMC"/>
    <s v=""/>
    <s v="122218"/>
    <s v="Manuella vårdarmanövrerade rullstolar, antal brukare som erhållit personligt förskrivna hjälpmedel"/>
    <s v="Manuella vårdarm. rullstolar"/>
    <m/>
    <m/>
    <m/>
    <m/>
    <m/>
    <n v="799"/>
    <n v="158937"/>
    <n v="5.0271491219791489E-3"/>
    <n v="4.5959477430963002E-3"/>
    <n v="730"/>
    <n v="69"/>
    <n v="9.4520547945205369E-2"/>
    <s v="Blekinge"/>
    <n v="0"/>
  </r>
  <r>
    <x v="0"/>
    <s v="10"/>
    <x v="8"/>
    <s v="HMC"/>
    <s v=""/>
    <s v="122303"/>
    <s v="Eldrivna rullstolar med manuell direktstyrning, antal brukare som erhållit personligt förskrivna hjälpmedel"/>
    <s v="El-rullstolar, manuell styrning"/>
    <m/>
    <m/>
    <m/>
    <m/>
    <m/>
    <n v="125"/>
    <n v="158937"/>
    <n v="7.8647514423954145E-4"/>
    <n v="3.072077289227249E-4"/>
    <n v="49"/>
    <n v="76"/>
    <n v="1.5510204081632653"/>
    <s v="Blekinge"/>
    <n v="0"/>
  </r>
  <r>
    <x v="0"/>
    <s v="10"/>
    <x v="8"/>
    <s v="HMC"/>
    <s v=""/>
    <s v="122306"/>
    <s v="Eldrivna rullstolar med elektronisk styrning, antal brukare som erhållit personligt förskrivna hjälpmedel"/>
    <s v="El-rullstolar, elektronisk styrning"/>
    <m/>
    <m/>
    <m/>
    <m/>
    <m/>
    <n v="73"/>
    <n v="158937"/>
    <n v="4.5930148423589223E-4"/>
    <n v="2.9987744139351743E-4"/>
    <n v="48"/>
    <n v="25"/>
    <n v="0.52083333333333326"/>
    <s v="Blekinge"/>
    <n v="0"/>
  </r>
  <r>
    <x v="0"/>
    <s v="10"/>
    <x v="8"/>
    <s v="HMC"/>
    <s v=""/>
    <s v="123603"/>
    <s v="Mobila lyftar för överflyttning av en sittande person med hjälp av slingsäten, antal brukare som erhållit personligt förskrivna hjälpmedel"/>
    <s v="Mob. lyftar slingsäten"/>
    <m/>
    <m/>
    <m/>
    <m/>
    <m/>
    <n v="328"/>
    <n v="158937"/>
    <n v="2.0637107784845566E-3"/>
    <n v="1.0768685325761014E-3"/>
    <n v="171"/>
    <n v="157"/>
    <n v="0.91812865497076013"/>
    <s v="Blekinge"/>
    <n v="0"/>
  </r>
  <r>
    <x v="0"/>
    <s v="10"/>
    <x v="8"/>
    <s v="HMC"/>
    <s v=""/>
    <s v="123604"/>
    <s v="Mobila lyftar för överflyttning av en stående person, antal brukare som erhållit personligt förskrivna hjälpmedel"/>
    <s v="Mob. lyftar stående"/>
    <m/>
    <m/>
    <m/>
    <m/>
    <m/>
    <n v="47"/>
    <n v="158937"/>
    <n v="2.9571465423406756E-4"/>
    <n v="2.969509404354554E-4"/>
    <n v="47"/>
    <n v="0"/>
    <n v="0"/>
    <s v="Blekinge"/>
    <n v="0"/>
  </r>
  <r>
    <x v="0"/>
    <s v="10"/>
    <x v="8"/>
    <s v="HMC"/>
    <s v=""/>
    <s v="123612"/>
    <s v="Stationära lyftar monterade på väggar, golv eller i tak, antal brukare som erhållit personligt förskrivna hjälpmedel"/>
    <s v="Stationära lyftar"/>
    <m/>
    <m/>
    <m/>
    <m/>
    <m/>
    <n v="243"/>
    <n v="158937"/>
    <n v="1.5289076804016685E-3"/>
    <n v="1.9038451254077757E-4"/>
    <n v="30"/>
    <n v="213"/>
    <n v="7.1"/>
    <s v="Blekinge"/>
    <n v="0"/>
  </r>
  <r>
    <x v="0"/>
    <s v="10"/>
    <x v="8"/>
    <s v="HMC"/>
    <s v=""/>
    <s v="181210"/>
    <s v="Sängar och lösa sängbottnar, elektiskt reglerbara, antal brukare som erhållit personligt förskrivna hjälpmedel"/>
    <s v="Sängar o likn"/>
    <m/>
    <m/>
    <m/>
    <m/>
    <m/>
    <n v="532"/>
    <n v="158937"/>
    <n v="3.3472382138834884E-3"/>
    <n v="1.9835740397698399E-3"/>
    <n v="315"/>
    <n v="217"/>
    <n v="0.68888888888888888"/>
    <s v="Blekinge"/>
    <n v="0"/>
  </r>
  <r>
    <x v="0"/>
    <s v="10"/>
    <x v="8"/>
    <s v="HMC"/>
    <s v=""/>
    <s v="181224"/>
    <s v="Separata ställbara rygg- och benstöd för sängar, antal brukare som erhållit personligt förskrivna hjälpmedel"/>
    <s v="Stöd för sängar"/>
    <m/>
    <m/>
    <m/>
    <m/>
    <m/>
    <n v="240"/>
    <n v="158937"/>
    <n v="1.5100322769399197E-3"/>
    <n v="1.1815114311230961E-3"/>
    <n v="188"/>
    <n v="52"/>
    <n v="0.27659574468085113"/>
    <s v="Blekinge"/>
    <n v="0"/>
  </r>
  <r>
    <x v="0"/>
    <s v="10"/>
    <x v="8"/>
    <s v="SYN"/>
    <s v=""/>
    <s v="220318"/>
    <s v="Förstorande videosystem, antal brukare som erhållit personligt förskrivna hjälpmedel"/>
    <s v="Förstorande videosystem"/>
    <m/>
    <m/>
    <m/>
    <m/>
    <m/>
    <n v="68"/>
    <n v="158937"/>
    <n v="4.2784247846631057E-4"/>
    <n v="2.900988291741636E-4"/>
    <n v="46"/>
    <n v="22"/>
    <n v="0.47826086956521729"/>
    <s v="Blekinge"/>
    <n v="0"/>
  </r>
  <r>
    <x v="0"/>
    <s v="10"/>
    <x v="8"/>
    <s v="HMC"/>
    <s v=""/>
    <s v="220906"/>
    <s v="Röstförstärkare för personligt bruk, antal brukare som erhållit personligt förskrivna hjälpmedel"/>
    <s v="Röstförstärkare"/>
    <m/>
    <m/>
    <m/>
    <m/>
    <m/>
    <n v="11"/>
    <n v="158937"/>
    <n v="6.9209812693079643E-5"/>
    <n v="5.2152598503220425E-5"/>
    <n v="8"/>
    <n v="3"/>
    <n v="0.375"/>
    <s v="Blekinge"/>
    <n v="0"/>
  </r>
  <r>
    <x v="0"/>
    <s v="10"/>
    <x v="8"/>
    <s v="SYN"/>
    <s v=""/>
    <s v="221803"/>
    <s v="Utrustning för att spela in och återge ljud, antal brukare som erhållit personligt förskrivna hjälpmedel"/>
    <s v="Ljudutrustning"/>
    <m/>
    <m/>
    <m/>
    <m/>
    <m/>
    <n v="41"/>
    <n v="158937"/>
    <n v="2.5796384731056958E-4"/>
    <n v="1.9822806923721411E-4"/>
    <n v="32"/>
    <n v="9"/>
    <n v="0.28125"/>
    <s v="Blekinge"/>
    <n v="0"/>
  </r>
  <r>
    <x v="0"/>
    <s v="10"/>
    <x v="8"/>
    <s v="HMC"/>
    <s v=""/>
    <s v="222109"/>
    <s v="Samtalsapparater, antal brukare som erhållit personligt förskrivna hjälpmedel"/>
    <s v="Samtalsapparater"/>
    <m/>
    <m/>
    <m/>
    <m/>
    <m/>
    <n v="72"/>
    <n v="158937"/>
    <n v="4.530096830819759E-4"/>
    <n v="2.5631475451854877E-4"/>
    <n v="41"/>
    <n v="31"/>
    <n v="0.75609756097560976"/>
    <s v="Blekinge"/>
    <n v="0"/>
  </r>
  <r>
    <x v="0"/>
    <s v="10"/>
    <x v="8"/>
    <s v="HMC"/>
    <s v=""/>
    <s v="222112"/>
    <s v="Programvara för närkommunikation, antal brukare som erhållit personligt förskrivna hjälpmedel"/>
    <s v="Programv. närkommunikation"/>
    <m/>
    <m/>
    <m/>
    <m/>
    <m/>
    <n v="5"/>
    <n v="158937"/>
    <n v="3.1459005769581656E-5"/>
    <n v="6.0939107493000965E-5"/>
    <n v="10"/>
    <n v="-5"/>
    <n v="-0.5"/>
    <s v="Blekinge"/>
    <n v="0"/>
  </r>
  <r>
    <x v="0"/>
    <s v="10"/>
    <x v="8"/>
    <s v="HMC"/>
    <s v=""/>
    <s v="222712"/>
    <s v="Ur och klockor, antal brukare som erhållit personligt förskrivna hjälpmedel"/>
    <s v="Ur och klockor"/>
    <m/>
    <m/>
    <m/>
    <m/>
    <m/>
    <n v="225"/>
    <n v="158937"/>
    <n v="1.4156552596311747E-3"/>
    <n v="1.4156552596311747E-3"/>
    <n v="225"/>
    <n v="0"/>
    <n v="0"/>
    <s v="Blekinge"/>
    <n v="0"/>
  </r>
  <r>
    <x v="0"/>
    <s v="10"/>
    <x v="8"/>
    <s v="HMC"/>
    <s v=""/>
    <s v="222715"/>
    <s v="Kalendrar och tidtabeller, antal brukare som erhållit personligt förskrivna hjälpmedel"/>
    <s v="Kalendrar och tidtabeller"/>
    <m/>
    <m/>
    <m/>
    <m/>
    <m/>
    <n v="372"/>
    <n v="158937"/>
    <n v="2.3405500292568754E-3"/>
    <n v="1.4760095481574599E-3"/>
    <n v="235"/>
    <n v="137"/>
    <n v="0.58297872340425538"/>
    <s v="Blekinge"/>
    <n v="0"/>
  </r>
  <r>
    <x v="0"/>
    <s v="10"/>
    <x v="8"/>
    <s v="SYN"/>
    <s v=""/>
    <s v="223021"/>
    <s v="Läsmaskiner, antal brukare som erhållit personligt förskrivna hjälpmedel"/>
    <s v="Läsmaskiner"/>
    <m/>
    <m/>
    <m/>
    <m/>
    <m/>
    <n v="4"/>
    <n v="158937"/>
    <n v="2.5167204615665328E-5"/>
    <n v="1.7720352584386851E-5"/>
    <n v="3"/>
    <n v="1"/>
    <n v="0.33333333333333326"/>
    <s v="Blekinge"/>
    <n v="0"/>
  </r>
  <r>
    <x v="0"/>
    <s v="12"/>
    <x v="9"/>
    <s v="HOR"/>
    <s v="1"/>
    <s v="22061"/>
    <s v="I- och Bakom- örat hörapparater"/>
    <s v="I&amp;B hörapparater"/>
    <n v="127"/>
    <n v="731"/>
    <n v="926"/>
    <n v="1511"/>
    <n v="882"/>
    <n v="4177"/>
    <n v="700312"/>
    <n v="5.9644844012383055E-3"/>
    <n v="9.4731992093085304E-3"/>
    <n v="6634"/>
    <n v="-2457"/>
    <n v="-0.37036478745854684"/>
    <s v="Skåne"/>
    <n v="0"/>
  </r>
  <r>
    <x v="0"/>
    <s v="12"/>
    <x v="9"/>
    <s v="HOR"/>
    <s v="2"/>
    <s v="22061"/>
    <s v="I- och Bakom- örat hörapparater"/>
    <s v="I&amp;B hörapparater"/>
    <n v="125"/>
    <n v="807"/>
    <n v="776"/>
    <n v="1319"/>
    <n v="1339"/>
    <n v="4366"/>
    <n v="702113"/>
    <n v="6.2183722563177151E-3"/>
    <n v="7.869654917658243E-3"/>
    <n v="5525"/>
    <n v="-1159"/>
    <n v="-0.20977375565610856"/>
    <s v="Skåne"/>
    <n v="0"/>
  </r>
  <r>
    <x v="0"/>
    <s v="12"/>
    <x v="9"/>
    <s v="HMC"/>
    <s v=""/>
    <s v="042718"/>
    <s v="Hjälpmedel för stimulering av sinnen och känslighet (tyngdtäcken), antal brukare som erhållit personligt förskrivna hjälpmedel"/>
    <s v="Tyngdtäcken"/>
    <m/>
    <m/>
    <m/>
    <m/>
    <m/>
    <n v="1100"/>
    <n v="1402425"/>
    <n v="7.8435566964365295E-4"/>
    <n v="1.5467336327229094E-3"/>
    <n v="2169"/>
    <n v="-1069"/>
    <n v="-0.49285384970032275"/>
    <s v="Skåne"/>
    <n v="0"/>
  </r>
  <r>
    <x v="0"/>
    <s v="12"/>
    <x v="9"/>
    <s v="ORT"/>
    <s v="1"/>
    <s v="061206"/>
    <s v="Ankelortoser"/>
    <s v="Ankelortoser"/>
    <n v="308"/>
    <n v="430"/>
    <n v="153"/>
    <n v="146"/>
    <n v="39"/>
    <n v="1076"/>
    <n v="700312"/>
    <n v="1.5364580358468796E-3"/>
    <n v="1.5709435249726053E-3"/>
    <n v="1100"/>
    <n v="-24"/>
    <n v="-2.1818181818181848E-2"/>
    <s v="Skåne"/>
    <n v="0"/>
  </r>
  <r>
    <x v="0"/>
    <s v="12"/>
    <x v="9"/>
    <s v="ORT"/>
    <s v="2"/>
    <s v="061206"/>
    <s v="Ankelortoser"/>
    <s v="Ankelortoser"/>
    <n v="199"/>
    <n v="377"/>
    <n v="140"/>
    <n v="120"/>
    <n v="44"/>
    <n v="880"/>
    <n v="702113"/>
    <n v="1.2533595019605106E-3"/>
    <n v="1.4173259997212579E-3"/>
    <n v="995"/>
    <n v="-115"/>
    <n v="-0.11557788944723613"/>
    <s v="Skåne"/>
    <n v="0"/>
  </r>
  <r>
    <x v="0"/>
    <s v="12"/>
    <x v="9"/>
    <s v="ORT"/>
    <s v="1"/>
    <s v="061209"/>
    <s v="Knäortoser"/>
    <s v="Knäortoser"/>
    <n v="102"/>
    <n v="301"/>
    <n v="61"/>
    <n v="42"/>
    <n v="13"/>
    <n v="519"/>
    <n v="700312"/>
    <n v="7.4109825334993547E-4"/>
    <n v="8.3557730724650439E-4"/>
    <n v="585"/>
    <n v="-66"/>
    <n v="-0.11282051282051286"/>
    <s v="Skåne"/>
    <n v="0"/>
  </r>
  <r>
    <x v="0"/>
    <s v="12"/>
    <x v="9"/>
    <s v="ORT"/>
    <s v="2"/>
    <s v="061209"/>
    <s v="Knäortoser"/>
    <s v="Knäortoser"/>
    <n v="113"/>
    <n v="382"/>
    <n v="83"/>
    <n v="81"/>
    <n v="50"/>
    <n v="709"/>
    <n v="702113"/>
    <n v="1.0098089623750022E-3"/>
    <n v="1.1083116266507214E-3"/>
    <n v="778"/>
    <n v="-69"/>
    <n v="-8.8688946015424208E-2"/>
    <s v="Skåne"/>
    <n v="0"/>
  </r>
  <r>
    <x v="0"/>
    <s v="12"/>
    <x v="9"/>
    <s v="ORT"/>
    <s v="1"/>
    <s v="061212"/>
    <s v="Helbensortoser"/>
    <s v="Helbensortoser"/>
    <n v="40"/>
    <n v="10"/>
    <n v="5"/>
    <n v="5"/>
    <n v="1"/>
    <n v="61"/>
    <n v="700312"/>
    <n v="8.7104033630724587E-5"/>
    <n v="3.6898567148582843E-5"/>
    <n v="26"/>
    <n v="35"/>
    <n v="1.3461538461538463"/>
    <s v="Skåne"/>
    <n v="0"/>
  </r>
  <r>
    <x v="0"/>
    <s v="12"/>
    <x v="9"/>
    <s v="ORT"/>
    <s v="2"/>
    <s v="061212"/>
    <s v="Helbensortoser"/>
    <s v="Helbensortoser"/>
    <n v="13"/>
    <n v="6"/>
    <n v="0"/>
    <n v="4"/>
    <n v="4"/>
    <n v="27"/>
    <n v="702113"/>
    <n v="3.8455348355606578E-5"/>
    <n v="2.8979089907315027E-5"/>
    <n v="20"/>
    <n v="7"/>
    <n v="0.35000000000000009"/>
    <s v="Skåne"/>
    <n v="0"/>
  </r>
  <r>
    <x v="0"/>
    <s v="12"/>
    <x v="9"/>
    <s v="ORT"/>
    <s v="1"/>
    <s v="062409"/>
    <s v="Transtibiella proteser, antal brukare som erhållit personligt förskrivna hjälpmedel"/>
    <s v="Transtibiella proteser"/>
    <n v="3"/>
    <n v="21"/>
    <n v="14"/>
    <n v="16"/>
    <n v="5"/>
    <n v="59"/>
    <n v="700312"/>
    <n v="8.4248163675618872E-5"/>
    <n v="1.8423873122013726E-4"/>
    <n v="129"/>
    <n v="-70"/>
    <n v="-0.54263565891472876"/>
    <s v="Skåne"/>
    <n v="0"/>
  </r>
  <r>
    <x v="0"/>
    <s v="12"/>
    <x v="9"/>
    <s v="ORT"/>
    <s v="2"/>
    <s v="062409"/>
    <s v="Transtibiella proteser, antal brukare som erhållit personligt förskrivna hjälpmedel"/>
    <s v="Transtibiella proteser"/>
    <n v="3"/>
    <n v="9"/>
    <n v="4"/>
    <n v="3"/>
    <n v="9"/>
    <n v="28"/>
    <n v="702113"/>
    <n v="3.9879620516925341E-5"/>
    <n v="8.1847726632153513E-5"/>
    <n v="57"/>
    <n v="-29"/>
    <n v="-0.50877192982456143"/>
    <s v="Skåne"/>
    <n v="0"/>
  </r>
  <r>
    <x v="0"/>
    <s v="12"/>
    <x v="9"/>
    <s v="HMC"/>
    <s v=""/>
    <s v="120603"/>
    <s v="Gåstativ, antal brukare som erhållit personligt förskrivna hjälpmedel"/>
    <s v="Gåstativ"/>
    <m/>
    <m/>
    <m/>
    <m/>
    <m/>
    <n v="1822"/>
    <n v="1402425"/>
    <n v="1.2991782091733961E-3"/>
    <n v="1.243336228773866E-3"/>
    <n v="1744"/>
    <n v="78"/>
    <n v="4.4724770642201817E-2"/>
    <s v="Skåne"/>
    <n v="0"/>
  </r>
  <r>
    <x v="0"/>
    <s v="12"/>
    <x v="9"/>
    <s v="HMC"/>
    <s v=""/>
    <s v="120606"/>
    <s v="Rollatorer, antal brukare som erhållit personligt förskrivna hjälpmedel"/>
    <s v="Rollatorer"/>
    <m/>
    <m/>
    <m/>
    <m/>
    <m/>
    <n v="24272"/>
    <n v="1402425"/>
    <n v="1.7307164375991585E-2"/>
    <n v="1.9511975227732178E-2"/>
    <n v="27364"/>
    <n v="-3092"/>
    <n v="-0.11299517614383858"/>
    <s v="Skåne"/>
    <n v="0"/>
  </r>
  <r>
    <x v="0"/>
    <s v="12"/>
    <x v="9"/>
    <s v="HMC"/>
    <s v=""/>
    <s v="120609"/>
    <s v="Gåstolar, antal brukare som erhållit personligt förskrivna hjälpmedel"/>
    <s v="Gåstolar"/>
    <m/>
    <m/>
    <m/>
    <m/>
    <m/>
    <n v="137"/>
    <n v="1402425"/>
    <n v="9.7687933401073137E-5"/>
    <n v="1.3916454882521926E-4"/>
    <n v="195"/>
    <n v="-58"/>
    <n v="-0.29743589743589749"/>
    <s v="Skåne"/>
    <n v="0"/>
  </r>
  <r>
    <x v="0"/>
    <s v="12"/>
    <x v="9"/>
    <s v="HMC"/>
    <s v=""/>
    <s v="120612"/>
    <s v="Gåbord, antal brukare som erhållit personligt förskrivna hjälpmedel"/>
    <s v="Gåbord"/>
    <m/>
    <m/>
    <m/>
    <m/>
    <m/>
    <n v="2315"/>
    <n v="1402425"/>
    <n v="1.650712159295506E-3"/>
    <n v="2.1670800508444329E-3"/>
    <n v="3039"/>
    <n v="-724"/>
    <n v="-0.23823626192826586"/>
    <s v="Skåne"/>
    <n v="0"/>
  </r>
  <r>
    <x v="0"/>
    <s v="12"/>
    <x v="9"/>
    <s v="HMC"/>
    <s v=""/>
    <s v="122203"/>
    <s v="Manuella tvåhjulsdrivna rullstolar, antal brukare som erhållit personligt förskrivna hjälpmedel"/>
    <s v="Manuella tvåhjulsdr. rullstolar"/>
    <m/>
    <m/>
    <m/>
    <m/>
    <m/>
    <n v="15949"/>
    <n v="1402425"/>
    <n v="1.13724441592242E-2"/>
    <n v="1.0448831164670215E-2"/>
    <n v="14654"/>
    <n v="1295"/>
    <n v="8.8371775624402904E-2"/>
    <s v="Skåne"/>
    <n v="0"/>
  </r>
  <r>
    <x v="0"/>
    <s v="12"/>
    <x v="9"/>
    <s v="HMC"/>
    <s v=""/>
    <s v="122218"/>
    <s v="Manuella vårdarmanövrerade rullstolar, antal brukare som erhållit personligt förskrivna hjälpmedel"/>
    <s v="Manuella vårdarm. rullstolar"/>
    <m/>
    <m/>
    <m/>
    <m/>
    <m/>
    <n v="2658"/>
    <n v="1402425"/>
    <n v="1.8952885181025723E-3"/>
    <n v="4.5959477430963002E-3"/>
    <n v="6445"/>
    <n v="-3787"/>
    <n v="-0.5875872769588828"/>
    <s v="Skåne"/>
    <n v="1"/>
  </r>
  <r>
    <x v="0"/>
    <s v="12"/>
    <x v="9"/>
    <s v="HMC"/>
    <s v=""/>
    <s v="122303"/>
    <s v="Eldrivna rullstolar med manuell direktstyrning, antal brukare som erhållit personligt förskrivna hjälpmedel"/>
    <s v="El-rullstolar, manuell styrning"/>
    <m/>
    <m/>
    <m/>
    <m/>
    <m/>
    <n v="495"/>
    <n v="1402425"/>
    <n v="3.5296005133964384E-4"/>
    <n v="3.072077289227249E-4"/>
    <n v="431"/>
    <n v="64"/>
    <n v="0.14849187935034802"/>
    <s v="Skåne"/>
    <n v="0"/>
  </r>
  <r>
    <x v="0"/>
    <s v="12"/>
    <x v="9"/>
    <s v="HMC"/>
    <s v=""/>
    <s v="122306"/>
    <s v="Eldrivna rullstolar med elektronisk styrning, antal brukare som erhållit personligt förskrivna hjälpmedel"/>
    <s v="El-rullstolar, elektronisk styrning"/>
    <m/>
    <m/>
    <m/>
    <m/>
    <m/>
    <n v="277"/>
    <n v="1402425"/>
    <n v="1.9751501862844714E-4"/>
    <n v="2.9987744139351743E-4"/>
    <n v="421"/>
    <n v="-144"/>
    <n v="-0.34204275534441808"/>
    <s v="Skåne"/>
    <n v="0"/>
  </r>
  <r>
    <x v="0"/>
    <s v="12"/>
    <x v="9"/>
    <s v="HMC"/>
    <s v=""/>
    <s v="123603"/>
    <s v="Mobila lyftar för överflyttning av en sittande person med hjälp av slingsäten, antal brukare som erhållit personligt förskrivna hjälpmedel"/>
    <s v="Mob. lyftar slingsäten"/>
    <m/>
    <m/>
    <m/>
    <m/>
    <m/>
    <n v="1422"/>
    <n v="1402425"/>
    <n v="1.0139579656666131E-3"/>
    <n v="1.0768685325761014E-3"/>
    <n v="1510"/>
    <n v="-88"/>
    <n v="-5.827814569536427E-2"/>
    <s v="Skåne"/>
    <n v="0"/>
  </r>
  <r>
    <x v="0"/>
    <s v="12"/>
    <x v="9"/>
    <s v="HMC"/>
    <s v=""/>
    <s v="123604"/>
    <s v="Mobila lyftar för överflyttning av en stående person, antal brukare som erhållit personligt förskrivna hjälpmedel"/>
    <s v="Mob. lyftar stående"/>
    <m/>
    <m/>
    <m/>
    <m/>
    <m/>
    <n v="190"/>
    <n v="1402425"/>
    <n v="1.3547961566572186E-4"/>
    <n v="2.969509404354554E-4"/>
    <n v="416"/>
    <n v="-226"/>
    <n v="-0.54326923076923084"/>
    <s v="Skåne"/>
    <n v="0"/>
  </r>
  <r>
    <x v="0"/>
    <s v="12"/>
    <x v="9"/>
    <s v="HMC"/>
    <s v=""/>
    <s v="123612"/>
    <s v="Stationära lyftar monterade på väggar, golv eller i tak, antal brukare som erhållit personligt förskrivna hjälpmedel"/>
    <s v="Stationära lyftar"/>
    <m/>
    <m/>
    <m/>
    <m/>
    <m/>
    <n v="267"/>
    <n v="1402425"/>
    <n v="1.9038451254077757E-4"/>
    <n v="1.9038451254077757E-4"/>
    <n v="267"/>
    <n v="0"/>
    <n v="0"/>
    <s v="Skåne"/>
    <n v="0"/>
  </r>
  <r>
    <x v="0"/>
    <s v="12"/>
    <x v="9"/>
    <s v="HMC"/>
    <s v=""/>
    <s v="181210"/>
    <s v="Sängar och lösa sängbottnar, elektiskt reglerbara, antal brukare som erhållit personligt förskrivna hjälpmedel"/>
    <s v="Sängar o likn"/>
    <m/>
    <m/>
    <m/>
    <m/>
    <m/>
    <n v="3574"/>
    <n v="1402425"/>
    <n v="2.5484428757331051E-3"/>
    <n v="1.9835740397698399E-3"/>
    <n v="2782"/>
    <n v="792"/>
    <n v="0.28468727534148086"/>
    <s v="Skåne"/>
    <n v="0"/>
  </r>
  <r>
    <x v="0"/>
    <s v="12"/>
    <x v="9"/>
    <s v="HMC"/>
    <s v=""/>
    <s v="181224"/>
    <s v="Separata ställbara rygg- och benstöd för sängar, antal brukare som erhållit personligt förskrivna hjälpmedel"/>
    <s v="Stöd för sängar"/>
    <m/>
    <m/>
    <m/>
    <m/>
    <m/>
    <n v="1241"/>
    <n v="1402425"/>
    <n v="8.8489580547979388E-4"/>
    <n v="1.1815114311230961E-3"/>
    <n v="1657"/>
    <n v="-416"/>
    <n v="-0.25105612552806278"/>
    <s v="Skåne"/>
    <n v="0"/>
  </r>
  <r>
    <x v="0"/>
    <s v="12"/>
    <x v="9"/>
    <s v="SYN"/>
    <s v=""/>
    <s v="220318"/>
    <s v="Förstorande videosystem, antal brukare som erhållit personligt förskrivna hjälpmedel"/>
    <s v="Förstorande videosystem"/>
    <m/>
    <m/>
    <m/>
    <m/>
    <m/>
    <n v="619"/>
    <n v="1402425"/>
    <n v="4.4137832682674652E-4"/>
    <n v="2.900988291741636E-4"/>
    <n v="407"/>
    <n v="212"/>
    <n v="0.52088452088452097"/>
    <s v="Skåne"/>
    <n v="0"/>
  </r>
  <r>
    <x v="0"/>
    <s v="12"/>
    <x v="9"/>
    <s v="HMC"/>
    <s v=""/>
    <s v="220906"/>
    <s v="Röstförstärkare för personligt bruk, antal brukare som erhållit personligt förskrivna hjälpmedel"/>
    <s v="Röstförstärkare"/>
    <m/>
    <m/>
    <m/>
    <m/>
    <m/>
    <n v="37"/>
    <n v="1402425"/>
    <n v="2.6382872524377418E-5"/>
    <n v="5.2152598503220425E-5"/>
    <n v="73"/>
    <n v="-36"/>
    <n v="-0.49315068493150682"/>
    <s v="Skåne"/>
    <n v="0"/>
  </r>
  <r>
    <x v="0"/>
    <s v="12"/>
    <x v="9"/>
    <s v="SYN"/>
    <s v=""/>
    <s v="221803"/>
    <s v="Utrustning för att spela in och återge ljud, antal brukare som erhållit personligt förskrivna hjälpmedel"/>
    <s v="Ljudutrustning"/>
    <m/>
    <m/>
    <m/>
    <m/>
    <m/>
    <n v="278"/>
    <n v="1402425"/>
    <n v="1.9822806923721411E-4"/>
    <n v="1.9822806923721411E-4"/>
    <n v="278"/>
    <n v="0"/>
    <n v="0"/>
    <s v="Skåne"/>
    <n v="0"/>
  </r>
  <r>
    <x v="0"/>
    <s v="12"/>
    <x v="9"/>
    <s v="HMC"/>
    <s v=""/>
    <s v="222109"/>
    <s v="Samtalsapparater, antal brukare som erhållit personligt förskrivna hjälpmedel"/>
    <s v="Samtalsapparater"/>
    <m/>
    <m/>
    <m/>
    <m/>
    <m/>
    <n v="194"/>
    <n v="1402425"/>
    <n v="1.383318181007897E-4"/>
    <n v="2.5631475451854877E-4"/>
    <n v="359"/>
    <n v="-165"/>
    <n v="-0.45961002785515326"/>
    <s v="Skåne"/>
    <n v="0"/>
  </r>
  <r>
    <x v="0"/>
    <s v="12"/>
    <x v="9"/>
    <s v="HMC"/>
    <s v=""/>
    <s v="222112"/>
    <s v="Programvara för närkommunikation, antal brukare som erhållit personligt förskrivna hjälpmedel"/>
    <s v="Programv. närkommunikation"/>
    <m/>
    <m/>
    <m/>
    <m/>
    <m/>
    <n v="121"/>
    <n v="1402425"/>
    <n v="8.6279123660801832E-5"/>
    <n v="6.0939107493000965E-5"/>
    <n v="85"/>
    <n v="36"/>
    <n v="0.42352941176470593"/>
    <s v="Skåne"/>
    <n v="0"/>
  </r>
  <r>
    <x v="0"/>
    <s v="12"/>
    <x v="9"/>
    <s v="HMC"/>
    <s v=""/>
    <s v="222712"/>
    <s v="Ur och klockor, antal brukare som erhållit personligt förskrivna hjälpmedel"/>
    <s v="Ur och klockor"/>
    <m/>
    <m/>
    <m/>
    <m/>
    <m/>
    <n v="2587"/>
    <n v="1402425"/>
    <n v="1.8446619248801183E-3"/>
    <n v="1.4156552596311747E-3"/>
    <n v="1985"/>
    <n v="602"/>
    <n v="0.30327455919395474"/>
    <s v="Skåne"/>
    <n v="0"/>
  </r>
  <r>
    <x v="0"/>
    <s v="12"/>
    <x v="9"/>
    <s v="HMC"/>
    <s v=""/>
    <s v="222715"/>
    <s v="Kalendrar och tidtabeller, antal brukare som erhållit personligt förskrivna hjälpmedel"/>
    <s v="Kalendrar och tidtabeller"/>
    <m/>
    <m/>
    <m/>
    <m/>
    <m/>
    <n v="2055"/>
    <n v="1402425"/>
    <n v="1.465319001016097E-3"/>
    <n v="1.4760095481574599E-3"/>
    <n v="2070"/>
    <n v="-15"/>
    <n v="-7.2463768115942351E-3"/>
    <s v="Skåne"/>
    <n v="0"/>
  </r>
  <r>
    <x v="0"/>
    <s v="12"/>
    <x v="9"/>
    <s v="SYN"/>
    <s v=""/>
    <s v="223021"/>
    <s v="Läsmaskiner, antal brukare som erhållit personligt förskrivna hjälpmedel"/>
    <s v="Läsmaskiner"/>
    <m/>
    <m/>
    <m/>
    <m/>
    <m/>
    <n v="17"/>
    <n v="1402425"/>
    <n v="1.2121860349038273E-5"/>
    <n v="1.7720352584386851E-5"/>
    <n v="25"/>
    <n v="-8"/>
    <n v="-0.31999999999999995"/>
    <s v="Skåne"/>
    <n v="0"/>
  </r>
  <r>
    <x v="0"/>
    <s v="13"/>
    <x v="10"/>
    <s v="HOR"/>
    <s v="1"/>
    <s v="22061"/>
    <s v="I- och Bakom- örat hörapparater"/>
    <s v="I&amp;B hörapparater"/>
    <m/>
    <m/>
    <m/>
    <m/>
    <m/>
    <m/>
    <n v="170749"/>
    <m/>
    <n v="9.4731992093085304E-3"/>
    <n v="1618"/>
    <n v="-1618"/>
    <m/>
    <s v="Halland"/>
    <n v="0"/>
  </r>
  <r>
    <x v="0"/>
    <s v="13"/>
    <x v="10"/>
    <s v="HOR"/>
    <s v="2"/>
    <s v="22061"/>
    <s v="I- och Bakom- örat hörapparater"/>
    <s v="I&amp;B hörapparater"/>
    <m/>
    <m/>
    <m/>
    <m/>
    <m/>
    <m/>
    <n v="169494"/>
    <m/>
    <n v="7.869654917658243E-3"/>
    <n v="1334"/>
    <n v="-1334"/>
    <m/>
    <s v="Halland"/>
    <n v="0"/>
  </r>
  <r>
    <x v="0"/>
    <s v="13"/>
    <x v="10"/>
    <s v="HMC"/>
    <s v=""/>
    <s v="042718"/>
    <s v="Hjälpmedel för stimulering av sinnen och känslighet (tyngdtäcken), antal brukare som erhållit personligt förskrivna hjälpmedel"/>
    <s v="Tyngdtäcken"/>
    <m/>
    <m/>
    <m/>
    <m/>
    <m/>
    <n v="791"/>
    <n v="340243"/>
    <n v="2.3248090335436732E-3"/>
    <n v="1.5467336327229094E-3"/>
    <n v="526"/>
    <n v="265"/>
    <n v="0.50380228136882121"/>
    <s v="Halland"/>
    <n v="0"/>
  </r>
  <r>
    <x v="0"/>
    <s v="13"/>
    <x v="10"/>
    <s v="ORT"/>
    <s v="1"/>
    <s v="061206"/>
    <s v="Ankelortoser"/>
    <s v="Ankelortoser"/>
    <n v="93"/>
    <n v="210"/>
    <n v="84"/>
    <n v="67"/>
    <n v="15"/>
    <n v="469"/>
    <n v="170749"/>
    <n v="2.7467217963209156E-3"/>
    <n v="1.5709435249726053E-3"/>
    <n v="268"/>
    <n v="201"/>
    <n v="0.75"/>
    <s v="Halland"/>
    <n v="0"/>
  </r>
  <r>
    <x v="0"/>
    <s v="13"/>
    <x v="10"/>
    <s v="ORT"/>
    <s v="2"/>
    <s v="061206"/>
    <s v="Ankelortoser"/>
    <s v="Ankelortoser"/>
    <n v="65"/>
    <n v="237"/>
    <n v="76"/>
    <n v="48"/>
    <n v="22"/>
    <n v="448"/>
    <n v="169494"/>
    <n v="2.6431614098434164E-3"/>
    <n v="1.4173259997212579E-3"/>
    <n v="240"/>
    <n v="208"/>
    <n v="0.8666666666666667"/>
    <s v="Halland"/>
    <n v="0"/>
  </r>
  <r>
    <x v="0"/>
    <s v="13"/>
    <x v="10"/>
    <s v="ORT"/>
    <s v="1"/>
    <s v="061209"/>
    <s v="Knäortoser"/>
    <s v="Knäortoser"/>
    <n v="39"/>
    <n v="225"/>
    <n v="32"/>
    <n v="18"/>
    <n v="9"/>
    <n v="323"/>
    <n v="170749"/>
    <n v="1.8916655441613129E-3"/>
    <n v="8.3557730724650439E-4"/>
    <n v="143"/>
    <n v="180"/>
    <n v="1.2587412587412588"/>
    <s v="Halland"/>
    <n v="0"/>
  </r>
  <r>
    <x v="0"/>
    <s v="13"/>
    <x v="10"/>
    <s v="ORT"/>
    <s v="2"/>
    <s v="061209"/>
    <s v="Knäortoser"/>
    <s v="Knäortoser"/>
    <n v="33"/>
    <n v="240"/>
    <n v="35"/>
    <n v="39"/>
    <n v="24"/>
    <n v="371"/>
    <n v="169494"/>
    <n v="2.1888680425265791E-3"/>
    <n v="1.1083116266507214E-3"/>
    <n v="188"/>
    <n v="183"/>
    <n v="0.97340425531914887"/>
    <s v="Halland"/>
    <n v="0"/>
  </r>
  <r>
    <x v="0"/>
    <s v="13"/>
    <x v="10"/>
    <s v="ORT"/>
    <s v="1"/>
    <s v="061212"/>
    <s v="Helbensortoser"/>
    <s v="Helbensortoser"/>
    <n v="0"/>
    <n v="1"/>
    <n v="0"/>
    <n v="2"/>
    <n v="0"/>
    <n v="3"/>
    <n v="170749"/>
    <n v="1.7569649016978138E-5"/>
    <n v="3.6898567148582843E-5"/>
    <n v="6"/>
    <n v="-3"/>
    <n v="-0.5"/>
    <s v="Halland"/>
    <n v="0"/>
  </r>
  <r>
    <x v="0"/>
    <s v="13"/>
    <x v="10"/>
    <s v="ORT"/>
    <s v="2"/>
    <s v="061212"/>
    <s v="Helbensortoser"/>
    <s v="Helbensortoser"/>
    <n v="2"/>
    <n v="2"/>
    <n v="0"/>
    <n v="1"/>
    <n v="0"/>
    <n v="5"/>
    <n v="169494"/>
    <n v="2.9499569306288127E-5"/>
    <n v="2.8979089907315027E-5"/>
    <n v="5"/>
    <n v="0"/>
    <n v="0"/>
    <s v="Halland"/>
    <n v="0"/>
  </r>
  <r>
    <x v="0"/>
    <s v="13"/>
    <x v="10"/>
    <s v="ORT"/>
    <s v="1"/>
    <s v="062409"/>
    <s v="Transtibiella proteser, antal brukare som erhållit personligt förskrivna hjälpmedel"/>
    <s v="Transtibiella proteser"/>
    <n v="1"/>
    <n v="26"/>
    <n v="23"/>
    <n v="37"/>
    <n v="9"/>
    <n v="96"/>
    <n v="170749"/>
    <n v="5.6222876854330041E-4"/>
    <n v="1.8423873122013726E-4"/>
    <n v="31"/>
    <n v="65"/>
    <n v="2.096774193548387"/>
    <s v="Halland"/>
    <n v="0"/>
  </r>
  <r>
    <x v="0"/>
    <s v="13"/>
    <x v="10"/>
    <s v="ORT"/>
    <s v="2"/>
    <s v="062409"/>
    <s v="Transtibiella proteser, antal brukare som erhållit personligt förskrivna hjälpmedel"/>
    <s v="Transtibiella proteser"/>
    <n v="0"/>
    <n v="14"/>
    <n v="7"/>
    <n v="12"/>
    <n v="12"/>
    <n v="45"/>
    <n v="169494"/>
    <n v="2.6549612375659313E-4"/>
    <n v="8.1847726632153513E-5"/>
    <n v="14"/>
    <n v="31"/>
    <n v="2.2142857142857144"/>
    <s v="Halland"/>
    <n v="0"/>
  </r>
  <r>
    <x v="0"/>
    <s v="13"/>
    <x v="10"/>
    <s v="HMC"/>
    <s v=""/>
    <s v="120603"/>
    <s v="Gåstativ, antal brukare som erhållit personligt förskrivna hjälpmedel"/>
    <s v="Gåstativ"/>
    <m/>
    <m/>
    <m/>
    <m/>
    <m/>
    <n v="493"/>
    <n v="340243"/>
    <n v="1.44896441660813E-3"/>
    <n v="1.243336228773866E-3"/>
    <n v="423"/>
    <n v="70"/>
    <n v="0.16548463356973997"/>
    <s v="Halland"/>
    <n v="0"/>
  </r>
  <r>
    <x v="0"/>
    <s v="13"/>
    <x v="10"/>
    <s v="HMC"/>
    <s v=""/>
    <s v="120606"/>
    <s v="Rollatorer, antal brukare som erhållit personligt förskrivna hjälpmedel"/>
    <s v="Rollatorer"/>
    <m/>
    <m/>
    <m/>
    <m/>
    <m/>
    <n v="7280"/>
    <n v="340243"/>
    <n v="2.1396472521109912E-2"/>
    <n v="1.9511975227732178E-2"/>
    <n v="6639"/>
    <n v="641"/>
    <n v="9.6550685344178433E-2"/>
    <s v="Halland"/>
    <n v="0"/>
  </r>
  <r>
    <x v="0"/>
    <s v="13"/>
    <x v="10"/>
    <s v="HMC"/>
    <s v=""/>
    <s v="120609"/>
    <s v="Gåstolar, antal brukare som erhållit personligt förskrivna hjälpmedel"/>
    <s v="Gåstolar"/>
    <m/>
    <m/>
    <m/>
    <m/>
    <m/>
    <n v="30"/>
    <n v="340243"/>
    <n v="8.8172276872705679E-5"/>
    <n v="1.3916454882521926E-4"/>
    <n v="47"/>
    <n v="-17"/>
    <n v="-0.36170212765957444"/>
    <s v="Halland"/>
    <n v="0"/>
  </r>
  <r>
    <x v="0"/>
    <s v="13"/>
    <x v="10"/>
    <s v="HMC"/>
    <s v=""/>
    <s v="120612"/>
    <s v="Gåbord, antal brukare som erhållit personligt förskrivna hjälpmedel"/>
    <s v="Gåbord"/>
    <m/>
    <m/>
    <m/>
    <m/>
    <m/>
    <n v="850"/>
    <n v="340243"/>
    <n v="2.4982145113933278E-3"/>
    <n v="2.1670800508444329E-3"/>
    <n v="737"/>
    <n v="113"/>
    <n v="0.15332428765264594"/>
    <s v="Halland"/>
    <n v="0"/>
  </r>
  <r>
    <x v="0"/>
    <s v="13"/>
    <x v="10"/>
    <s v="HMC"/>
    <s v=""/>
    <s v="122203"/>
    <s v="Manuella tvåhjulsdrivna rullstolar, antal brukare som erhållit personligt förskrivna hjälpmedel"/>
    <s v="Manuella tvåhjulsdr. rullstolar"/>
    <m/>
    <m/>
    <m/>
    <m/>
    <m/>
    <n v="3816"/>
    <n v="340243"/>
    <n v="1.1215513618208163E-2"/>
    <n v="1.0448831164670215E-2"/>
    <n v="3555"/>
    <n v="261"/>
    <n v="7.3417721518987289E-2"/>
    <s v="Halland"/>
    <n v="0"/>
  </r>
  <r>
    <x v="0"/>
    <s v="13"/>
    <x v="10"/>
    <s v="HMC"/>
    <s v=""/>
    <s v="122218"/>
    <s v="Manuella vårdarmanövrerade rullstolar, antal brukare som erhållit personligt förskrivna hjälpmedel"/>
    <s v="Manuella vårdarm. rullstolar"/>
    <m/>
    <m/>
    <m/>
    <m/>
    <m/>
    <n v="1080"/>
    <n v="340243"/>
    <n v="3.1742019674174046E-3"/>
    <n v="4.5959477430963002E-3"/>
    <n v="1564"/>
    <n v="-484"/>
    <n v="-0.30946291560102301"/>
    <s v="Halland"/>
    <n v="0"/>
  </r>
  <r>
    <x v="0"/>
    <s v="13"/>
    <x v="10"/>
    <s v="HMC"/>
    <s v=""/>
    <s v="122303"/>
    <s v="Eldrivna rullstolar med manuell direktstyrning, antal brukare som erhållit personligt förskrivna hjälpmedel"/>
    <s v="El-rullstolar, manuell styrning"/>
    <m/>
    <m/>
    <m/>
    <m/>
    <m/>
    <n v="219"/>
    <n v="340243"/>
    <n v="6.4365762117075151E-4"/>
    <n v="3.072077289227249E-4"/>
    <n v="105"/>
    <n v="114"/>
    <n v="1.0857142857142859"/>
    <s v="Halland"/>
    <n v="0"/>
  </r>
  <r>
    <x v="0"/>
    <s v="13"/>
    <x v="10"/>
    <s v="HMC"/>
    <s v=""/>
    <s v="122306"/>
    <s v="Eldrivna rullstolar med elektronisk styrning, antal brukare som erhållit personligt förskrivna hjälpmedel"/>
    <s v="El-rullstolar, elektronisk styrning"/>
    <m/>
    <m/>
    <m/>
    <m/>
    <m/>
    <n v="232"/>
    <n v="340243"/>
    <n v="6.8186560781559064E-4"/>
    <n v="2.9987744139351743E-4"/>
    <n v="102"/>
    <n v="130"/>
    <n v="1.2745098039215685"/>
    <s v="Halland"/>
    <n v="0"/>
  </r>
  <r>
    <x v="0"/>
    <s v="13"/>
    <x v="10"/>
    <s v="HMC"/>
    <s v=""/>
    <s v="123603"/>
    <s v="Mobila lyftar för överflyttning av en sittande person med hjälp av slingsäten, antal brukare som erhållit personligt förskrivna hjälpmedel"/>
    <s v="Mob. lyftar slingsäten"/>
    <m/>
    <m/>
    <m/>
    <m/>
    <m/>
    <n v="418"/>
    <n v="340243"/>
    <n v="1.2285337244263659E-3"/>
    <n v="1.0768685325761014E-3"/>
    <n v="366"/>
    <n v="52"/>
    <n v="0.14207650273224037"/>
    <s v="Halland"/>
    <n v="0"/>
  </r>
  <r>
    <x v="0"/>
    <s v="13"/>
    <x v="10"/>
    <s v="HMC"/>
    <s v=""/>
    <s v="123604"/>
    <s v="Mobila lyftar för överflyttning av en stående person, antal brukare som erhållit personligt förskrivna hjälpmedel"/>
    <s v="Mob. lyftar stående"/>
    <m/>
    <m/>
    <m/>
    <m/>
    <m/>
    <n v="240"/>
    <n v="340243"/>
    <n v="7.0537821498164544E-4"/>
    <n v="2.969509404354554E-4"/>
    <n v="101"/>
    <n v="139"/>
    <n v="1.3762376237623761"/>
    <s v="Halland"/>
    <n v="0"/>
  </r>
  <r>
    <x v="0"/>
    <s v="13"/>
    <x v="10"/>
    <s v="HMC"/>
    <s v=""/>
    <s v="123612"/>
    <s v="Stationära lyftar monterade på väggar, golv eller i tak, antal brukare som erhållit personligt förskrivna hjälpmedel"/>
    <s v="Stationära lyftar"/>
    <m/>
    <m/>
    <m/>
    <m/>
    <m/>
    <n v="33"/>
    <n v="340243"/>
    <n v="9.6989504559976254E-5"/>
    <n v="1.9038451254077757E-4"/>
    <n v="65"/>
    <n v="-32"/>
    <n v="-0.49230769230769234"/>
    <s v="Halland"/>
    <n v="0"/>
  </r>
  <r>
    <x v="0"/>
    <s v="13"/>
    <x v="10"/>
    <s v="HMC"/>
    <s v=""/>
    <s v="181210"/>
    <s v="Sängar och lösa sängbottnar, elektiskt reglerbara, antal brukare som erhållit personligt förskrivna hjälpmedel"/>
    <s v="Sängar o likn"/>
    <m/>
    <m/>
    <m/>
    <m/>
    <m/>
    <n v="682"/>
    <n v="340243"/>
    <n v="2.0044497609061759E-3"/>
    <n v="1.9835740397698399E-3"/>
    <n v="675"/>
    <n v="7"/>
    <n v="1.0370370370370363E-2"/>
    <s v="Halland"/>
    <n v="0"/>
  </r>
  <r>
    <x v="0"/>
    <s v="13"/>
    <x v="10"/>
    <s v="HMC"/>
    <s v=""/>
    <s v="181224"/>
    <s v="Separata ställbara rygg- och benstöd för sängar, antal brukare som erhållit personligt förskrivna hjälpmedel"/>
    <s v="Stöd för sängar"/>
    <m/>
    <m/>
    <m/>
    <m/>
    <m/>
    <n v="301"/>
    <n v="340243"/>
    <n v="8.8466184462281366E-4"/>
    <n v="1.1815114311230961E-3"/>
    <n v="402"/>
    <n v="-101"/>
    <n v="-0.25124378109452739"/>
    <s v="Halland"/>
    <n v="0"/>
  </r>
  <r>
    <x v="0"/>
    <s v="13"/>
    <x v="10"/>
    <s v="SYN"/>
    <s v=""/>
    <s v="220318"/>
    <s v="Förstorande videosystem, antal brukare som erhållit personligt förskrivna hjälpmedel"/>
    <s v="Förstorande videosystem"/>
    <m/>
    <m/>
    <m/>
    <m/>
    <m/>
    <n v="136"/>
    <n v="340243"/>
    <n v="3.9971432182293241E-4"/>
    <n v="2.900988291741636E-4"/>
    <n v="99"/>
    <n v="37"/>
    <n v="0.3737373737373737"/>
    <s v="Halland"/>
    <n v="0"/>
  </r>
  <r>
    <x v="0"/>
    <s v="13"/>
    <x v="10"/>
    <s v="HMC"/>
    <s v=""/>
    <s v="220906"/>
    <s v="Röstförstärkare för personligt bruk, antal brukare som erhållit personligt förskrivna hjälpmedel"/>
    <s v="Röstförstärkare"/>
    <m/>
    <m/>
    <m/>
    <m/>
    <m/>
    <n v="30"/>
    <n v="340243"/>
    <n v="8.8172276872705679E-5"/>
    <n v="5.2152598503220425E-5"/>
    <n v="18"/>
    <n v="12"/>
    <n v="0.66666666666666674"/>
    <s v="Halland"/>
    <n v="0"/>
  </r>
  <r>
    <x v="0"/>
    <s v="13"/>
    <x v="10"/>
    <s v="SYN"/>
    <s v=""/>
    <s v="221803"/>
    <s v="Utrustning för att spela in och återge ljud, antal brukare som erhållit personligt förskrivna hjälpmedel"/>
    <s v="Ljudutrustning"/>
    <m/>
    <m/>
    <m/>
    <m/>
    <m/>
    <n v="88"/>
    <n v="340243"/>
    <n v="2.5863867882660333E-4"/>
    <n v="1.9822806923721411E-4"/>
    <n v="67"/>
    <n v="21"/>
    <n v="0.31343283582089554"/>
    <s v="Halland"/>
    <n v="0"/>
  </r>
  <r>
    <x v="0"/>
    <s v="13"/>
    <x v="10"/>
    <s v="HMC"/>
    <s v=""/>
    <s v="222109"/>
    <s v="Samtalsapparater, antal brukare som erhållit personligt förskrivna hjälpmedel"/>
    <s v="Samtalsapparater"/>
    <m/>
    <m/>
    <m/>
    <m/>
    <m/>
    <n v="96"/>
    <n v="340243"/>
    <n v="2.8215128599265817E-4"/>
    <n v="2.5631475451854877E-4"/>
    <n v="87"/>
    <n v="9"/>
    <n v="0.10344827586206895"/>
    <s v="Halland"/>
    <n v="0"/>
  </r>
  <r>
    <x v="0"/>
    <s v="13"/>
    <x v="10"/>
    <s v="HMC"/>
    <s v=""/>
    <s v="222112"/>
    <s v="Programvara för närkommunikation, antal brukare som erhållit personligt förskrivna hjälpmedel"/>
    <s v="Programv. närkommunikation"/>
    <m/>
    <m/>
    <m/>
    <m/>
    <m/>
    <n v="33"/>
    <n v="340243"/>
    <n v="9.6989504559976254E-5"/>
    <n v="6.0939107493000965E-5"/>
    <n v="21"/>
    <n v="12"/>
    <n v="0.5714285714285714"/>
    <s v="Halland"/>
    <n v="0"/>
  </r>
  <r>
    <x v="0"/>
    <s v="13"/>
    <x v="10"/>
    <s v="HMC"/>
    <s v=""/>
    <s v="222712"/>
    <s v="Ur och klockor, antal brukare som erhållit personligt förskrivna hjälpmedel"/>
    <s v="Ur och klockor"/>
    <m/>
    <m/>
    <m/>
    <m/>
    <m/>
    <n v="576"/>
    <n v="340243"/>
    <n v="1.692907715955949E-3"/>
    <n v="1.4156552596311747E-3"/>
    <n v="482"/>
    <n v="94"/>
    <n v="0.19502074688796678"/>
    <s v="Halland"/>
    <n v="0"/>
  </r>
  <r>
    <x v="0"/>
    <s v="13"/>
    <x v="10"/>
    <s v="HMC"/>
    <s v=""/>
    <s v="222715"/>
    <s v="Kalendrar och tidtabeller, antal brukare som erhållit personligt förskrivna hjälpmedel"/>
    <s v="Kalendrar och tidtabeller"/>
    <m/>
    <m/>
    <m/>
    <m/>
    <m/>
    <n v="692"/>
    <n v="340243"/>
    <n v="2.0338405198637444E-3"/>
    <n v="1.4760095481574599E-3"/>
    <n v="502"/>
    <n v="190"/>
    <n v="0.37848605577689254"/>
    <s v="Halland"/>
    <n v="0"/>
  </r>
  <r>
    <x v="0"/>
    <s v="13"/>
    <x v="10"/>
    <s v="SYN"/>
    <s v=""/>
    <s v="223021"/>
    <s v="Läsmaskiner, antal brukare som erhållit personligt förskrivna hjälpmedel"/>
    <s v="Läsmaskiner"/>
    <m/>
    <m/>
    <m/>
    <m/>
    <m/>
    <n v="3"/>
    <n v="340243"/>
    <n v="8.8172276872705679E-6"/>
    <n v="1.7720352584386851E-5"/>
    <n v="6"/>
    <n v="-3"/>
    <n v="-0.5"/>
    <s v="Halland"/>
    <n v="0"/>
  </r>
  <r>
    <x v="0"/>
    <s v="14"/>
    <x v="11"/>
    <s v="HOR"/>
    <s v="1"/>
    <s v="22061"/>
    <s v="I- och Bakom- örat hörapparater"/>
    <s v="I&amp;B hörapparater"/>
    <n v="169"/>
    <n v="1516"/>
    <n v="1973"/>
    <n v="2662"/>
    <n v="1209"/>
    <n v="7529"/>
    <n v="880024"/>
    <n v="8.555448487768515E-3"/>
    <n v="9.4731992093085304E-3"/>
    <n v="8337"/>
    <n v="-808"/>
    <n v="-9.6917356363200202E-2"/>
    <s v="Västra Götaland"/>
    <n v="0"/>
  </r>
  <r>
    <x v="0"/>
    <s v="14"/>
    <x v="11"/>
    <s v="HOR"/>
    <s v="2"/>
    <s v="22061"/>
    <s v="I- och Bakom- örat hörapparater"/>
    <s v="I&amp;B hörapparater"/>
    <n v="145"/>
    <n v="1380"/>
    <n v="1359"/>
    <n v="2168"/>
    <n v="1608"/>
    <n v="6660"/>
    <n v="864835"/>
    <n v="7.7008909213896288E-3"/>
    <n v="7.869654917658243E-3"/>
    <n v="6806"/>
    <n v="-146"/>
    <n v="-2.1451660299735553E-2"/>
    <s v="Västra Götaland"/>
    <n v="0"/>
  </r>
  <r>
    <x v="0"/>
    <s v="14"/>
    <x v="11"/>
    <s v="HMC"/>
    <s v=""/>
    <s v="042718"/>
    <s v="Hjälpmedel för stimulering av sinnen och känslighet (tyngdtäcken), antal brukare som erhållit personligt förskrivna hjälpmedel"/>
    <s v="Tyngdtäcken"/>
    <m/>
    <m/>
    <m/>
    <m/>
    <m/>
    <n v="556"/>
    <n v="1744859"/>
    <n v="3.1865038951571446E-4"/>
    <n v="1.5467336327229094E-3"/>
    <n v="2699"/>
    <n v="-2143"/>
    <n v="-0.79399777695442753"/>
    <s v="Västra Götaland"/>
    <n v="1"/>
  </r>
  <r>
    <x v="0"/>
    <s v="14"/>
    <x v="11"/>
    <s v="ORT"/>
    <s v="1"/>
    <s v="061206"/>
    <s v="Ankelortoser"/>
    <s v="Ankelortoser"/>
    <n v="53"/>
    <n v="73"/>
    <n v="33"/>
    <n v="27"/>
    <n v="12"/>
    <n v="198"/>
    <n v="880024"/>
    <n v="2.2499386380371445E-4"/>
    <n v="1.5709435249726053E-3"/>
    <n v="1382"/>
    <n v="-1184"/>
    <n v="-0.85672937771345881"/>
    <s v="Västra Götaland"/>
    <n v="1"/>
  </r>
  <r>
    <x v="0"/>
    <s v="14"/>
    <x v="11"/>
    <s v="ORT"/>
    <s v="2"/>
    <s v="061206"/>
    <s v="Ankelortoser"/>
    <s v="Ankelortoser"/>
    <n v="51"/>
    <n v="98"/>
    <n v="28"/>
    <n v="29"/>
    <n v="9"/>
    <n v="215"/>
    <n v="864835"/>
    <n v="2.4860233454936488E-4"/>
    <n v="1.4173259997212579E-3"/>
    <n v="1226"/>
    <n v="-1011"/>
    <n v="-0.82463295269168024"/>
    <s v="Västra Götaland"/>
    <n v="1"/>
  </r>
  <r>
    <x v="0"/>
    <s v="14"/>
    <x v="11"/>
    <s v="ORT"/>
    <s v="1"/>
    <s v="061209"/>
    <s v="Knäortoser"/>
    <s v="Knäortoser"/>
    <n v="26"/>
    <n v="67"/>
    <n v="11"/>
    <n v="5"/>
    <n v="3"/>
    <n v="112"/>
    <n v="880024"/>
    <n v="1.272692562930102E-4"/>
    <n v="8.3557730724650439E-4"/>
    <n v="735"/>
    <n v="-623"/>
    <n v="-0.84761904761904761"/>
    <s v="Västra Götaland"/>
    <n v="1"/>
  </r>
  <r>
    <x v="0"/>
    <s v="14"/>
    <x v="11"/>
    <s v="ORT"/>
    <s v="2"/>
    <s v="061209"/>
    <s v="Knäortoser"/>
    <s v="Knäortoser"/>
    <n v="12"/>
    <n v="79"/>
    <n v="31"/>
    <n v="26"/>
    <n v="7"/>
    <n v="155"/>
    <n v="864835"/>
    <n v="1.7922493886117006E-4"/>
    <n v="1.1083116266507214E-3"/>
    <n v="959"/>
    <n v="-804"/>
    <n v="-0.83837330552659017"/>
    <s v="Västra Götaland"/>
    <n v="1"/>
  </r>
  <r>
    <x v="0"/>
    <s v="14"/>
    <x v="11"/>
    <s v="ORT"/>
    <s v="1"/>
    <s v="061212"/>
    <s v="Helbensortoser"/>
    <s v="Helbensortoser"/>
    <n v="1"/>
    <n v="1"/>
    <n v="0"/>
    <n v="0"/>
    <n v="1"/>
    <n v="3"/>
    <n v="880024"/>
    <n v="3.4089979364199158E-6"/>
    <n v="3.6898567148582843E-5"/>
    <n v="32"/>
    <n v="-29"/>
    <n v="-0.90625"/>
    <s v="Västra Götaland"/>
    <n v="0"/>
  </r>
  <r>
    <x v="0"/>
    <s v="14"/>
    <x v="11"/>
    <s v="ORT"/>
    <s v="2"/>
    <s v="061212"/>
    <s v="Helbensortoser"/>
    <s v="Helbensortoser"/>
    <n v="3"/>
    <n v="1"/>
    <n v="0"/>
    <n v="1"/>
    <n v="0"/>
    <n v="5"/>
    <n v="864835"/>
    <n v="5.781449640682905E-6"/>
    <n v="2.8979089907315027E-5"/>
    <n v="25"/>
    <n v="-20"/>
    <n v="-0.8"/>
    <s v="Västra Götaland"/>
    <n v="0"/>
  </r>
  <r>
    <x v="0"/>
    <s v="14"/>
    <x v="11"/>
    <s v="ORT"/>
    <s v="1"/>
    <s v="062409"/>
    <s v="Transtibiella proteser, antal brukare som erhållit personligt förskrivna hjälpmedel"/>
    <s v="Transtibiella proteser"/>
    <n v="0"/>
    <n v="22"/>
    <n v="17"/>
    <n v="18"/>
    <n v="6"/>
    <n v="63"/>
    <n v="880024"/>
    <n v="7.1588956664818239E-5"/>
    <n v="1.8423873122013726E-4"/>
    <n v="162"/>
    <n v="-99"/>
    <n v="-0.61111111111111116"/>
    <s v="Västra Götaland"/>
    <n v="0"/>
  </r>
  <r>
    <x v="0"/>
    <s v="14"/>
    <x v="11"/>
    <s v="ORT"/>
    <s v="2"/>
    <s v="062409"/>
    <s v="Transtibiella proteser, antal brukare som erhållit personligt förskrivna hjälpmedel"/>
    <s v="Transtibiella proteser"/>
    <n v="1"/>
    <n v="4"/>
    <n v="3"/>
    <n v="6"/>
    <n v="3"/>
    <n v="17"/>
    <n v="864835"/>
    <n v="1.9656928778321877E-5"/>
    <n v="8.1847726632153513E-5"/>
    <n v="71"/>
    <n v="-54"/>
    <n v="-0.76056338028169013"/>
    <s v="Västra Götaland"/>
    <n v="0"/>
  </r>
  <r>
    <x v="0"/>
    <s v="14"/>
    <x v="11"/>
    <s v="HMC"/>
    <s v=""/>
    <s v="120603"/>
    <s v="Gåstativ, antal brukare som erhållit personligt förskrivna hjälpmedel"/>
    <s v="Gåstativ"/>
    <m/>
    <m/>
    <m/>
    <m/>
    <m/>
    <n v="4506"/>
    <n v="1744859"/>
    <n v="2.5824436243845491E-3"/>
    <n v="1.243336228773866E-3"/>
    <n v="2169"/>
    <n v="2337"/>
    <n v="1.0774550484094054"/>
    <s v="Västra Götaland"/>
    <n v="1"/>
  </r>
  <r>
    <x v="0"/>
    <s v="14"/>
    <x v="11"/>
    <s v="HMC"/>
    <s v=""/>
    <s v="120606"/>
    <s v="Rollatorer, antal brukare som erhållit personligt förskrivna hjälpmedel"/>
    <s v="Rollatorer"/>
    <m/>
    <m/>
    <m/>
    <m/>
    <m/>
    <n v="3177"/>
    <n v="1744859"/>
    <n v="1.8207774954881741E-3"/>
    <n v="1.9511975227732178E-2"/>
    <n v="34046"/>
    <n v="-30869"/>
    <n v="-0.90668507313634494"/>
    <s v="Västra Götaland"/>
    <n v="1"/>
  </r>
  <r>
    <x v="0"/>
    <s v="14"/>
    <x v="11"/>
    <s v="HMC"/>
    <s v=""/>
    <s v="120609"/>
    <s v="Gåstolar, antal brukare som erhållit personligt förskrivna hjälpmedel"/>
    <s v="Gåstolar"/>
    <m/>
    <m/>
    <m/>
    <m/>
    <m/>
    <n v="258"/>
    <n v="1744859"/>
    <n v="1.4786295053067326E-4"/>
    <n v="1.3916454882521926E-4"/>
    <n v="243"/>
    <n v="15"/>
    <n v="6.1728395061728447E-2"/>
    <s v="Västra Götaland"/>
    <n v="0"/>
  </r>
  <r>
    <x v="0"/>
    <s v="14"/>
    <x v="11"/>
    <s v="HMC"/>
    <s v=""/>
    <s v="120612"/>
    <s v="Gåbord, antal brukare som erhållit personligt förskrivna hjälpmedel"/>
    <s v="Gåbord"/>
    <m/>
    <m/>
    <m/>
    <m/>
    <m/>
    <n v="3901"/>
    <n v="1744859"/>
    <n v="2.2357107365122341E-3"/>
    <n v="2.1670800508444329E-3"/>
    <n v="3781"/>
    <n v="120"/>
    <n v="3.1737635546151832E-2"/>
    <s v="Västra Götaland"/>
    <n v="0"/>
  </r>
  <r>
    <x v="0"/>
    <s v="14"/>
    <x v="11"/>
    <s v="HMC"/>
    <s v=""/>
    <s v="122203"/>
    <s v="Manuella tvåhjulsdrivna rullstolar, antal brukare som erhållit personligt förskrivna hjälpmedel"/>
    <s v="Manuella tvåhjulsdr. rullstolar"/>
    <m/>
    <m/>
    <m/>
    <m/>
    <m/>
    <n v="1388"/>
    <n v="1744859"/>
    <n v="7.9547974936656769E-4"/>
    <n v="1.0448831164670215E-2"/>
    <n v="18232"/>
    <n v="-16844"/>
    <n v="-0.92387011847301448"/>
    <s v="Västra Götaland"/>
    <n v="1"/>
  </r>
  <r>
    <x v="0"/>
    <s v="14"/>
    <x v="11"/>
    <s v="HMC"/>
    <s v=""/>
    <s v="122218"/>
    <s v="Manuella vårdarmanövrerade rullstolar, antal brukare som erhållit personligt förskrivna hjälpmedel"/>
    <s v="Manuella vårdarm. rullstolar"/>
    <m/>
    <m/>
    <m/>
    <m/>
    <m/>
    <n v="8000"/>
    <n v="1744859"/>
    <n v="4.5848976908735893E-3"/>
    <n v="4.5959477430963002E-3"/>
    <n v="8019"/>
    <n v="-19"/>
    <n v="-2.3693727397431363E-3"/>
    <s v="Västra Götaland"/>
    <n v="0"/>
  </r>
  <r>
    <x v="0"/>
    <s v="14"/>
    <x v="11"/>
    <s v="HMC"/>
    <s v=""/>
    <s v="122303"/>
    <s v="Eldrivna rullstolar med manuell direktstyrning, antal brukare som erhållit personligt förskrivna hjälpmedel"/>
    <s v="El-rullstolar, manuell styrning"/>
    <m/>
    <m/>
    <m/>
    <m/>
    <m/>
    <n v="302"/>
    <n v="1744859"/>
    <n v="1.73079887830478E-4"/>
    <n v="3.072077289227249E-4"/>
    <n v="536"/>
    <n v="-234"/>
    <n v="-0.43656716417910446"/>
    <s v="Västra Götaland"/>
    <n v="0"/>
  </r>
  <r>
    <x v="0"/>
    <s v="14"/>
    <x v="11"/>
    <s v="HMC"/>
    <s v=""/>
    <s v="122306"/>
    <s v="Eldrivna rullstolar med elektronisk styrning, antal brukare som erhållit personligt förskrivna hjälpmedel"/>
    <s v="El-rullstolar, elektronisk styrning"/>
    <m/>
    <m/>
    <m/>
    <m/>
    <m/>
    <n v="324"/>
    <n v="1744859"/>
    <n v="1.8568835648038036E-4"/>
    <n v="2.9987744139351743E-4"/>
    <n v="523"/>
    <n v="-199"/>
    <n v="-0.3804971319311663"/>
    <s v="Västra Götaland"/>
    <n v="0"/>
  </r>
  <r>
    <x v="0"/>
    <s v="14"/>
    <x v="11"/>
    <s v="HMC"/>
    <s v=""/>
    <s v="123603"/>
    <s v="Mobila lyftar för överflyttning av en sittande person med hjälp av slingsäten, antal brukare som erhållit personligt förskrivna hjälpmedel"/>
    <s v="Mob. lyftar slingsäten"/>
    <m/>
    <m/>
    <m/>
    <m/>
    <m/>
    <n v="1358"/>
    <n v="1744859"/>
    <n v="7.7828638302579174E-4"/>
    <n v="1.0768685325761014E-3"/>
    <n v="1879"/>
    <n v="-521"/>
    <n v="-0.27727514635444384"/>
    <s v="Västra Götaland"/>
    <n v="0"/>
  </r>
  <r>
    <x v="0"/>
    <s v="14"/>
    <x v="11"/>
    <s v="HMC"/>
    <s v=""/>
    <s v="123604"/>
    <s v="Mobila lyftar för överflyttning av en stående person, antal brukare som erhållit personligt förskrivna hjälpmedel"/>
    <s v="Mob. lyftar stående"/>
    <m/>
    <m/>
    <m/>
    <m/>
    <m/>
    <n v="323"/>
    <n v="1744859"/>
    <n v="1.8511524426902115E-4"/>
    <n v="2.969509404354554E-4"/>
    <n v="518"/>
    <n v="-195"/>
    <n v="-0.37644787644787647"/>
    <s v="Västra Götaland"/>
    <n v="0"/>
  </r>
  <r>
    <x v="0"/>
    <s v="14"/>
    <x v="11"/>
    <s v="HMC"/>
    <s v=""/>
    <s v="123612"/>
    <s v="Stationära lyftar monterade på väggar, golv eller i tak, antal brukare som erhållit personligt förskrivna hjälpmedel"/>
    <s v="Stationära lyftar"/>
    <m/>
    <m/>
    <m/>
    <m/>
    <m/>
    <n v="430"/>
    <n v="1744859"/>
    <n v="2.4643825088445544E-4"/>
    <n v="1.9038451254077757E-4"/>
    <n v="332"/>
    <n v="98"/>
    <n v="0.29518072289156616"/>
    <s v="Västra Götaland"/>
    <n v="0"/>
  </r>
  <r>
    <x v="0"/>
    <s v="14"/>
    <x v="11"/>
    <s v="HMC"/>
    <s v=""/>
    <s v="181210"/>
    <s v="Sängar och lösa sängbottnar, elektiskt reglerbara, antal brukare som erhållit personligt förskrivna hjälpmedel"/>
    <s v="Sängar o likn"/>
    <m/>
    <m/>
    <m/>
    <m/>
    <m/>
    <n v="3055"/>
    <n v="1744859"/>
    <n v="1.7508578057023518E-3"/>
    <n v="1.9835740397698399E-3"/>
    <n v="3461"/>
    <n v="-406"/>
    <n v="-0.11730713666570358"/>
    <s v="Västra Götaland"/>
    <n v="0"/>
  </r>
  <r>
    <x v="0"/>
    <s v="14"/>
    <x v="11"/>
    <s v="HMC"/>
    <s v=""/>
    <s v="181224"/>
    <s v="Separata ställbara rygg- och benstöd för sängar, antal brukare som erhållit personligt förskrivna hjälpmedel"/>
    <s v="Stöd för sängar"/>
    <m/>
    <m/>
    <m/>
    <m/>
    <m/>
    <n v="2445"/>
    <n v="1744859"/>
    <n v="1.4012593567732407E-3"/>
    <n v="1.1815114311230961E-3"/>
    <n v="2062"/>
    <n v="383"/>
    <n v="0.1857419980601358"/>
    <s v="Västra Götaland"/>
    <n v="0"/>
  </r>
  <r>
    <x v="0"/>
    <s v="14"/>
    <x v="11"/>
    <s v="SYN"/>
    <s v=""/>
    <s v="220318"/>
    <s v="Förstorande videosystem, antal brukare som erhållit personligt förskrivna hjälpmedel"/>
    <s v="Förstorande videosystem"/>
    <m/>
    <m/>
    <m/>
    <m/>
    <m/>
    <n v="344"/>
    <n v="1744859"/>
    <n v="1.9715060070756433E-4"/>
    <n v="2.900988291741636E-4"/>
    <n v="506"/>
    <n v="-162"/>
    <n v="-0.32015810276679846"/>
    <s v="Västra Götaland"/>
    <n v="0"/>
  </r>
  <r>
    <x v="0"/>
    <s v="14"/>
    <x v="11"/>
    <s v="HMC"/>
    <s v=""/>
    <s v="220906"/>
    <s v="Röstförstärkare för personligt bruk, antal brukare som erhållit personligt förskrivna hjälpmedel"/>
    <s v="Röstförstärkare"/>
    <m/>
    <m/>
    <m/>
    <m/>
    <m/>
    <n v="91"/>
    <n v="1744859"/>
    <n v="5.2153211233687077E-5"/>
    <n v="5.2152598503220425E-5"/>
    <n v="91"/>
    <n v="0"/>
    <n v="0"/>
    <s v="Västra Götaland"/>
    <n v="0"/>
  </r>
  <r>
    <x v="0"/>
    <s v="14"/>
    <x v="11"/>
    <s v="SYN"/>
    <s v=""/>
    <s v="221803"/>
    <s v="Utrustning för att spela in och återge ljud, antal brukare som erhållit personligt förskrivna hjälpmedel"/>
    <s v="Ljudutrustning"/>
    <m/>
    <m/>
    <m/>
    <m/>
    <m/>
    <n v="267"/>
    <n v="1744859"/>
    <n v="1.5302096043290605E-4"/>
    <n v="1.9822806923721411E-4"/>
    <n v="346"/>
    <n v="-79"/>
    <n v="-0.22832369942196529"/>
    <s v="Västra Götaland"/>
    <n v="0"/>
  </r>
  <r>
    <x v="0"/>
    <s v="14"/>
    <x v="11"/>
    <s v="HMC"/>
    <s v=""/>
    <s v="222109"/>
    <s v="Samtalsapparater, antal brukare som erhållit personligt förskrivna hjälpmedel"/>
    <s v="Samtalsapparater"/>
    <m/>
    <m/>
    <m/>
    <m/>
    <m/>
    <n v="497"/>
    <n v="1744859"/>
    <n v="2.8483676904552172E-4"/>
    <n v="2.5631475451854877E-4"/>
    <n v="447"/>
    <n v="50"/>
    <n v="0.11185682326621915"/>
    <s v="Västra Götaland"/>
    <n v="0"/>
  </r>
  <r>
    <x v="0"/>
    <s v="14"/>
    <x v="11"/>
    <s v="HMC"/>
    <s v=""/>
    <s v="222112"/>
    <s v="Programvara för närkommunikation, antal brukare som erhållit personligt förskrivna hjälpmedel"/>
    <s v="Programv. närkommunikation"/>
    <m/>
    <m/>
    <m/>
    <m/>
    <m/>
    <n v="69"/>
    <n v="1744859"/>
    <n v="3.9544742583784705E-5"/>
    <n v="6.0939107493000965E-5"/>
    <n v="106"/>
    <n v="-37"/>
    <n v="-0.34905660377358494"/>
    <s v="Västra Götaland"/>
    <n v="0"/>
  </r>
  <r>
    <x v="0"/>
    <s v="14"/>
    <x v="11"/>
    <s v="HMC"/>
    <s v=""/>
    <s v="222712"/>
    <s v="Ur och klockor, antal brukare som erhållit personligt förskrivna hjälpmedel"/>
    <s v="Ur och klockor"/>
    <m/>
    <m/>
    <m/>
    <m/>
    <m/>
    <n v="2177"/>
    <n v="1744859"/>
    <n v="1.2476652841289756E-3"/>
    <n v="1.4156552596311747E-3"/>
    <n v="2470"/>
    <n v="-293"/>
    <n v="-0.11862348178137649"/>
    <s v="Västra Götaland"/>
    <n v="0"/>
  </r>
  <r>
    <x v="0"/>
    <s v="14"/>
    <x v="11"/>
    <s v="HMC"/>
    <s v=""/>
    <s v="222715"/>
    <s v="Kalendrar och tidtabeller, antal brukare som erhållit personligt förskrivna hjälpmedel"/>
    <s v="Kalendrar och tidtabeller"/>
    <m/>
    <m/>
    <m/>
    <m/>
    <m/>
    <n v="2235"/>
    <n v="1744859"/>
    <n v="1.2809057923878089E-3"/>
    <n v="1.4760095481574599E-3"/>
    <n v="2575"/>
    <n v="-340"/>
    <n v="-0.1320388349514563"/>
    <s v="Västra Götaland"/>
    <n v="0"/>
  </r>
  <r>
    <x v="0"/>
    <s v="14"/>
    <x v="11"/>
    <s v="SYN"/>
    <s v=""/>
    <s v="223021"/>
    <s v="Läsmaskiner, antal brukare som erhållit personligt förskrivna hjälpmedel"/>
    <s v="Läsmaskiner"/>
    <m/>
    <m/>
    <m/>
    <m/>
    <m/>
    <n v="17"/>
    <n v="1744859"/>
    <n v="9.7429075931063766E-6"/>
    <n v="1.7720352584386851E-5"/>
    <n v="31"/>
    <n v="-14"/>
    <n v="-0.45161290322580649"/>
    <s v="Västra Götaland"/>
    <n v="0"/>
  </r>
  <r>
    <x v="0"/>
    <s v="17"/>
    <x v="12"/>
    <s v="HOR"/>
    <s v="1"/>
    <s v="22061"/>
    <s v="I- och Bakom- örat hörapparater"/>
    <s v="I&amp;B hörapparater"/>
    <n v="21"/>
    <n v="226"/>
    <n v="309"/>
    <n v="504"/>
    <n v="214"/>
    <n v="1274"/>
    <n v="142641"/>
    <n v="8.9315133797435511E-3"/>
    <n v="9.4731992093085304E-3"/>
    <n v="1351"/>
    <n v="-77"/>
    <n v="-5.6994818652849721E-2"/>
    <s v="Värmland"/>
    <n v="0"/>
  </r>
  <r>
    <x v="0"/>
    <s v="17"/>
    <x v="12"/>
    <s v="HOR"/>
    <s v="2"/>
    <s v="22061"/>
    <s v="I- och Bakom- örat hörapparater"/>
    <s v="I&amp;B hörapparater"/>
    <n v="19"/>
    <n v="182"/>
    <n v="197"/>
    <n v="365"/>
    <n v="300"/>
    <n v="1063"/>
    <n v="140555"/>
    <n v="7.5628757425918684E-3"/>
    <n v="7.869654917658243E-3"/>
    <n v="1106"/>
    <n v="-43"/>
    <n v="-3.8878842676311032E-2"/>
    <s v="Värmland"/>
    <n v="0"/>
  </r>
  <r>
    <x v="0"/>
    <s v="17"/>
    <x v="12"/>
    <s v="HMC"/>
    <s v=""/>
    <s v="042718"/>
    <s v="Hjälpmedel för stimulering av sinnen och känslighet (tyngdtäcken), antal brukare som erhållit personligt förskrivna hjälpmedel"/>
    <s v="Tyngdtäcken"/>
    <m/>
    <m/>
    <m/>
    <m/>
    <m/>
    <n v="993"/>
    <n v="283196"/>
    <n v="3.506405457704205E-3"/>
    <n v="1.5467336327229094E-3"/>
    <n v="438"/>
    <n v="555"/>
    <n v="1.2671232876712328"/>
    <s v="Värmland"/>
    <n v="1"/>
  </r>
  <r>
    <x v="0"/>
    <s v="17"/>
    <x v="12"/>
    <s v="ORT"/>
    <s v="1"/>
    <s v="061206"/>
    <s v="Ankelortoser"/>
    <s v="Ankelortoser"/>
    <n v="89"/>
    <n v="68"/>
    <n v="41"/>
    <n v="28"/>
    <n v="3"/>
    <n v="229"/>
    <n v="142641"/>
    <n v="1.6054290140983308E-3"/>
    <n v="1.5709435249726053E-3"/>
    <n v="224"/>
    <n v="5"/>
    <n v="2.2321428571428603E-2"/>
    <s v="Värmland"/>
    <n v="0"/>
  </r>
  <r>
    <x v="0"/>
    <s v="17"/>
    <x v="12"/>
    <s v="ORT"/>
    <s v="2"/>
    <s v="061206"/>
    <s v="Ankelortoser"/>
    <s v="Ankelortoser"/>
    <n v="40"/>
    <n v="70"/>
    <n v="28"/>
    <n v="26"/>
    <n v="7"/>
    <n v="171"/>
    <n v="140555"/>
    <n v="1.2166055992316176E-3"/>
    <n v="1.4173259997212579E-3"/>
    <n v="199"/>
    <n v="-28"/>
    <n v="-0.14070351758793975"/>
    <s v="Värmland"/>
    <n v="0"/>
  </r>
  <r>
    <x v="0"/>
    <s v="17"/>
    <x v="12"/>
    <s v="ORT"/>
    <s v="1"/>
    <s v="061209"/>
    <s v="Knäortoser"/>
    <s v="Knäortoser"/>
    <n v="5"/>
    <n v="41"/>
    <n v="15"/>
    <n v="8"/>
    <n v="6"/>
    <n v="75"/>
    <n v="142641"/>
    <n v="5.2579552863482452E-4"/>
    <n v="8.3557730724650439E-4"/>
    <n v="119"/>
    <n v="-44"/>
    <n v="-0.36974789915966388"/>
    <s v="Värmland"/>
    <n v="0"/>
  </r>
  <r>
    <x v="0"/>
    <s v="17"/>
    <x v="12"/>
    <s v="ORT"/>
    <s v="2"/>
    <s v="061209"/>
    <s v="Knäortoser"/>
    <s v="Knäortoser"/>
    <n v="8"/>
    <n v="49"/>
    <n v="19"/>
    <n v="14"/>
    <n v="20"/>
    <n v="110"/>
    <n v="140555"/>
    <n v="7.8261178897940308E-4"/>
    <n v="1.1083116266507214E-3"/>
    <n v="156"/>
    <n v="-46"/>
    <n v="-0.29487179487179482"/>
    <s v="Värmland"/>
    <n v="0"/>
  </r>
  <r>
    <x v="0"/>
    <s v="17"/>
    <x v="12"/>
    <s v="ORT"/>
    <s v="1"/>
    <s v="061212"/>
    <s v="Helbensortoser"/>
    <s v="Helbensortoser"/>
    <n v="0"/>
    <n v="0"/>
    <n v="0"/>
    <n v="0"/>
    <n v="0"/>
    <n v="0"/>
    <n v="142641"/>
    <n v="0"/>
    <n v="3.6898567148582843E-5"/>
    <n v="5"/>
    <n v="-5"/>
    <n v="-1"/>
    <s v="Värmland"/>
    <n v="0"/>
  </r>
  <r>
    <x v="0"/>
    <s v="17"/>
    <x v="12"/>
    <s v="ORT"/>
    <s v="2"/>
    <s v="061212"/>
    <s v="Helbensortoser"/>
    <s v="Helbensortoser"/>
    <n v="1"/>
    <n v="1"/>
    <n v="0"/>
    <n v="2"/>
    <n v="0"/>
    <n v="4"/>
    <n v="140555"/>
    <n v="2.845861050834193E-5"/>
    <n v="2.8979089907315027E-5"/>
    <n v="4"/>
    <n v="0"/>
    <n v="0"/>
    <s v="Värmland"/>
    <n v="0"/>
  </r>
  <r>
    <x v="0"/>
    <s v="17"/>
    <x v="12"/>
    <s v="ORT"/>
    <s v="1"/>
    <s v="062409"/>
    <s v="Transtibiella proteser, antal brukare som erhållit personligt förskrivna hjälpmedel"/>
    <s v="Transtibiella proteser"/>
    <n v="0"/>
    <n v="11"/>
    <n v="8"/>
    <n v="2"/>
    <n v="0"/>
    <n v="21"/>
    <n v="142641"/>
    <n v="1.4722274801775087E-4"/>
    <n v="1.8423873122013726E-4"/>
    <n v="26"/>
    <n v="-5"/>
    <n v="-0.19230769230769229"/>
    <s v="Värmland"/>
    <n v="0"/>
  </r>
  <r>
    <x v="0"/>
    <s v="17"/>
    <x v="12"/>
    <s v="ORT"/>
    <s v="2"/>
    <s v="062409"/>
    <s v="Transtibiella proteser, antal brukare som erhållit personligt förskrivna hjälpmedel"/>
    <s v="Transtibiella proteser"/>
    <n v="0"/>
    <n v="8"/>
    <n v="0"/>
    <n v="0"/>
    <n v="0"/>
    <n v="8"/>
    <n v="140555"/>
    <n v="5.6917221016683861E-5"/>
    <n v="8.1847726632153513E-5"/>
    <n v="12"/>
    <n v="-4"/>
    <n v="-0.33333333333333337"/>
    <s v="Värmland"/>
    <n v="0"/>
  </r>
  <r>
    <x v="0"/>
    <s v="17"/>
    <x v="12"/>
    <s v="HMC"/>
    <s v=""/>
    <s v="120603"/>
    <s v="Gåstativ, antal brukare som erhållit personligt förskrivna hjälpmedel"/>
    <s v="Gåstativ"/>
    <m/>
    <m/>
    <m/>
    <m/>
    <m/>
    <n v="375"/>
    <n v="283196"/>
    <n v="1.3241712453565728E-3"/>
    <n v="1.243336228773866E-3"/>
    <n v="352"/>
    <n v="23"/>
    <n v="6.5340909090909172E-2"/>
    <s v="Värmland"/>
    <n v="0"/>
  </r>
  <r>
    <x v="0"/>
    <s v="17"/>
    <x v="12"/>
    <s v="HMC"/>
    <s v=""/>
    <s v="120606"/>
    <s v="Rollatorer, antal brukare som erhållit personligt förskrivna hjälpmedel"/>
    <s v="Rollatorer"/>
    <m/>
    <m/>
    <m/>
    <m/>
    <m/>
    <n v="6650"/>
    <n v="283196"/>
    <n v="2.3481970084323223E-2"/>
    <n v="1.9511975227732178E-2"/>
    <n v="5526"/>
    <n v="1124"/>
    <n v="0.20340209916757157"/>
    <s v="Värmland"/>
    <n v="0"/>
  </r>
  <r>
    <x v="0"/>
    <s v="17"/>
    <x v="12"/>
    <s v="HMC"/>
    <s v=""/>
    <s v="120609"/>
    <s v="Gåstolar, antal brukare som erhållit personligt förskrivna hjälpmedel"/>
    <s v="Gåstolar"/>
    <m/>
    <m/>
    <m/>
    <m/>
    <m/>
    <n v="45"/>
    <n v="283196"/>
    <n v="1.5890054944278875E-4"/>
    <n v="1.3916454882521926E-4"/>
    <n v="39"/>
    <n v="6"/>
    <n v="0.15384615384615374"/>
    <s v="Värmland"/>
    <n v="0"/>
  </r>
  <r>
    <x v="0"/>
    <s v="17"/>
    <x v="12"/>
    <s v="HMC"/>
    <s v=""/>
    <s v="120612"/>
    <s v="Gåbord, antal brukare som erhållit personligt förskrivna hjälpmedel"/>
    <s v="Gåbord"/>
    <m/>
    <m/>
    <m/>
    <m/>
    <m/>
    <n v="491"/>
    <n v="283196"/>
    <n v="1.7337815505868727E-3"/>
    <n v="2.1670800508444329E-3"/>
    <n v="614"/>
    <n v="-123"/>
    <n v="-0.20032573289902278"/>
    <s v="Värmland"/>
    <n v="0"/>
  </r>
  <r>
    <x v="0"/>
    <s v="17"/>
    <x v="12"/>
    <s v="HMC"/>
    <s v=""/>
    <s v="122203"/>
    <s v="Manuella tvåhjulsdrivna rullstolar, antal brukare som erhållit personligt förskrivna hjälpmedel"/>
    <s v="Manuella tvåhjulsdr. rullstolar"/>
    <m/>
    <m/>
    <m/>
    <m/>
    <m/>
    <n v="2813"/>
    <n v="283196"/>
    <n v="9.9330499018347711E-3"/>
    <n v="1.0448831164670215E-2"/>
    <n v="2959"/>
    <n v="-146"/>
    <n v="-4.9340993578911752E-2"/>
    <s v="Värmland"/>
    <n v="0"/>
  </r>
  <r>
    <x v="0"/>
    <s v="17"/>
    <x v="12"/>
    <s v="HMC"/>
    <s v=""/>
    <s v="122218"/>
    <s v="Manuella vårdarmanövrerade rullstolar, antal brukare som erhållit personligt förskrivna hjälpmedel"/>
    <s v="Manuella vårdarm. rullstolar"/>
    <m/>
    <m/>
    <m/>
    <m/>
    <m/>
    <n v="1577"/>
    <n v="283196"/>
    <n v="5.568581477139508E-3"/>
    <n v="4.5959477430963002E-3"/>
    <n v="1302"/>
    <n v="275"/>
    <n v="0.21121351766513063"/>
    <s v="Värmland"/>
    <n v="0"/>
  </r>
  <r>
    <x v="0"/>
    <s v="17"/>
    <x v="12"/>
    <s v="HMC"/>
    <s v=""/>
    <s v="122303"/>
    <s v="Eldrivna rullstolar med manuell direktstyrning, antal brukare som erhållit personligt förskrivna hjälpmedel"/>
    <s v="El-rullstolar, manuell styrning"/>
    <m/>
    <m/>
    <m/>
    <m/>
    <m/>
    <n v="87"/>
    <n v="283196"/>
    <n v="3.072077289227249E-4"/>
    <n v="3.072077289227249E-4"/>
    <n v="87"/>
    <n v="0"/>
    <n v="0"/>
    <s v="Värmland"/>
    <n v="0"/>
  </r>
  <r>
    <x v="0"/>
    <s v="17"/>
    <x v="12"/>
    <s v="HMC"/>
    <s v=""/>
    <s v="122306"/>
    <s v="Eldrivna rullstolar med elektronisk styrning, antal brukare som erhållit personligt förskrivna hjälpmedel"/>
    <s v="El-rullstolar, elektronisk styrning"/>
    <m/>
    <m/>
    <m/>
    <m/>
    <m/>
    <n v="82"/>
    <n v="283196"/>
    <n v="2.8955211231797057E-4"/>
    <n v="2.9987744139351743E-4"/>
    <n v="85"/>
    <n v="-3"/>
    <n v="-3.5294117647058809E-2"/>
    <s v="Värmland"/>
    <n v="0"/>
  </r>
  <r>
    <x v="0"/>
    <s v="17"/>
    <x v="12"/>
    <s v="HMC"/>
    <s v=""/>
    <s v="123603"/>
    <s v="Mobila lyftar för överflyttning av en sittande person med hjälp av slingsäten, antal brukare som erhållit personligt förskrivna hjälpmedel"/>
    <s v="Mob. lyftar slingsäten"/>
    <m/>
    <m/>
    <m/>
    <m/>
    <m/>
    <n v="605"/>
    <n v="283196"/>
    <n v="2.1363296091752707E-3"/>
    <n v="1.0768685325761014E-3"/>
    <n v="305"/>
    <n v="300"/>
    <n v="0.98360655737704916"/>
    <s v="Värmland"/>
    <n v="0"/>
  </r>
  <r>
    <x v="0"/>
    <s v="17"/>
    <x v="12"/>
    <s v="HMC"/>
    <s v=""/>
    <s v="123604"/>
    <s v="Mobila lyftar för överflyttning av en stående person, antal brukare som erhållit personligt förskrivna hjälpmedel"/>
    <s v="Mob. lyftar stående"/>
    <m/>
    <m/>
    <m/>
    <m/>
    <m/>
    <n v="51"/>
    <n v="283196"/>
    <n v="1.800872893684939E-4"/>
    <n v="2.969509404354554E-4"/>
    <n v="84"/>
    <n v="-33"/>
    <n v="-0.3928571428571429"/>
    <s v="Värmland"/>
    <n v="0"/>
  </r>
  <r>
    <x v="0"/>
    <s v="17"/>
    <x v="12"/>
    <s v="HMC"/>
    <s v=""/>
    <s v="123612"/>
    <s v="Stationära lyftar monterade på väggar, golv eller i tak, antal brukare som erhållit personligt förskrivna hjälpmedel"/>
    <s v="Stationära lyftar"/>
    <m/>
    <m/>
    <m/>
    <m/>
    <m/>
    <n v="171"/>
    <n v="283196"/>
    <n v="6.038220878825972E-4"/>
    <n v="1.9038451254077757E-4"/>
    <n v="54"/>
    <n v="117"/>
    <n v="2.1666666666666665"/>
    <s v="Värmland"/>
    <n v="0"/>
  </r>
  <r>
    <x v="0"/>
    <s v="17"/>
    <x v="12"/>
    <s v="HMC"/>
    <s v=""/>
    <s v="181210"/>
    <s v="Sängar och lösa sängbottnar, elektiskt reglerbara, antal brukare som erhållit personligt förskrivna hjälpmedel"/>
    <s v="Sängar o likn"/>
    <m/>
    <m/>
    <m/>
    <m/>
    <m/>
    <n v="676"/>
    <n v="283196"/>
    <n v="2.3870393649627819E-3"/>
    <n v="1.9835740397698399E-3"/>
    <n v="562"/>
    <n v="114"/>
    <n v="0.20284697508896787"/>
    <s v="Värmland"/>
    <n v="0"/>
  </r>
  <r>
    <x v="0"/>
    <s v="17"/>
    <x v="12"/>
    <s v="HMC"/>
    <s v=""/>
    <s v="181224"/>
    <s v="Separata ställbara rygg- och benstöd för sängar, antal brukare som erhållit personligt förskrivna hjälpmedel"/>
    <s v="Stöd för sängar"/>
    <m/>
    <m/>
    <m/>
    <m/>
    <m/>
    <n v="273"/>
    <n v="283196"/>
    <n v="9.63996666619585E-4"/>
    <n v="1.1815114311230961E-3"/>
    <n v="335"/>
    <n v="-62"/>
    <n v="-0.18507462686567167"/>
    <s v="Värmland"/>
    <n v="0"/>
  </r>
  <r>
    <x v="0"/>
    <s v="17"/>
    <x v="12"/>
    <s v="SYN"/>
    <s v=""/>
    <s v="220318"/>
    <s v="Förstorande videosystem, antal brukare som erhållit personligt förskrivna hjälpmedel"/>
    <s v="Förstorande videosystem"/>
    <m/>
    <m/>
    <m/>
    <m/>
    <m/>
    <n v="86"/>
    <n v="283196"/>
    <n v="3.0367660560177403E-4"/>
    <n v="2.900988291741636E-4"/>
    <n v="82"/>
    <n v="4"/>
    <n v="4.8780487804878092E-2"/>
    <s v="Värmland"/>
    <n v="0"/>
  </r>
  <r>
    <x v="0"/>
    <s v="17"/>
    <x v="12"/>
    <s v="HMC"/>
    <s v=""/>
    <s v="220906"/>
    <s v="Röstförstärkare för personligt bruk, antal brukare som erhållit personligt förskrivna hjälpmedel"/>
    <s v="Röstförstärkare"/>
    <m/>
    <m/>
    <m/>
    <m/>
    <m/>
    <n v="9"/>
    <n v="283196"/>
    <n v="3.178010988855775E-5"/>
    <n v="5.2152598503220425E-5"/>
    <n v="15"/>
    <n v="-6"/>
    <n v="-0.4"/>
    <s v="Värmland"/>
    <n v="0"/>
  </r>
  <r>
    <x v="0"/>
    <s v="17"/>
    <x v="12"/>
    <s v="SYN"/>
    <s v=""/>
    <s v="221803"/>
    <s v="Utrustning för att spela in och återge ljud, antal brukare som erhållit personligt förskrivna hjälpmedel"/>
    <s v="Ljudutrustning"/>
    <m/>
    <m/>
    <m/>
    <m/>
    <m/>
    <n v="48"/>
    <n v="283196"/>
    <n v="1.6949391940564133E-4"/>
    <n v="1.9822806923721411E-4"/>
    <n v="56"/>
    <n v="-8"/>
    <n v="-0.1428571428571429"/>
    <s v="Värmland"/>
    <n v="0"/>
  </r>
  <r>
    <x v="0"/>
    <s v="17"/>
    <x v="12"/>
    <s v="HMC"/>
    <s v=""/>
    <s v="222109"/>
    <s v="Samtalsapparater, antal brukare som erhållit personligt förskrivna hjälpmedel"/>
    <s v="Samtalsapparater"/>
    <m/>
    <m/>
    <m/>
    <m/>
    <m/>
    <n v="96"/>
    <n v="283196"/>
    <n v="3.3898783881128265E-4"/>
    <n v="2.5631475451854877E-4"/>
    <n v="73"/>
    <n v="23"/>
    <n v="0.31506849315068486"/>
    <s v="Värmland"/>
    <n v="0"/>
  </r>
  <r>
    <x v="0"/>
    <s v="17"/>
    <x v="12"/>
    <s v="HMC"/>
    <s v=""/>
    <s v="222112"/>
    <s v="Programvara för närkommunikation, antal brukare som erhållit personligt förskrivna hjälpmedel"/>
    <s v="Programv. närkommunikation"/>
    <m/>
    <m/>
    <m/>
    <m/>
    <m/>
    <n v="63"/>
    <n v="283196"/>
    <n v="2.2246076921990423E-4"/>
    <n v="6.0939107493000965E-5"/>
    <n v="17"/>
    <n v="46"/>
    <n v="2.7058823529411766"/>
    <s v="Värmland"/>
    <n v="0"/>
  </r>
  <r>
    <x v="0"/>
    <s v="17"/>
    <x v="12"/>
    <s v="HMC"/>
    <s v=""/>
    <s v="222712"/>
    <s v="Ur och klockor, antal brukare som erhållit personligt förskrivna hjälpmedel"/>
    <s v="Ur och klockor"/>
    <m/>
    <m/>
    <m/>
    <m/>
    <m/>
    <n v="460"/>
    <n v="283196"/>
    <n v="1.6243167276373961E-3"/>
    <n v="1.4156552596311747E-3"/>
    <n v="401"/>
    <n v="59"/>
    <n v="0.1471321695760599"/>
    <s v="Värmland"/>
    <n v="0"/>
  </r>
  <r>
    <x v="0"/>
    <s v="17"/>
    <x v="12"/>
    <s v="HMC"/>
    <s v=""/>
    <s v="222715"/>
    <s v="Kalendrar och tidtabeller, antal brukare som erhållit personligt förskrivna hjälpmedel"/>
    <s v="Kalendrar och tidtabeller"/>
    <m/>
    <m/>
    <m/>
    <m/>
    <m/>
    <n v="418"/>
    <n v="283196"/>
    <n v="1.4760095481574599E-3"/>
    <n v="1.4760095481574599E-3"/>
    <n v="418"/>
    <n v="0"/>
    <n v="0"/>
    <s v="Värmland"/>
    <n v="0"/>
  </r>
  <r>
    <x v="0"/>
    <s v="17"/>
    <x v="12"/>
    <s v="SYN"/>
    <s v=""/>
    <s v="223021"/>
    <s v="Läsmaskiner, antal brukare som erhållit personligt förskrivna hjälpmedel"/>
    <s v="Läsmaskiner"/>
    <m/>
    <m/>
    <m/>
    <m/>
    <m/>
    <n v="1"/>
    <n v="283196"/>
    <n v="3.5311233209508608E-6"/>
    <n v="1.7720352584386851E-5"/>
    <n v="5"/>
    <n v="-4"/>
    <n v="-0.8"/>
    <s v="Värmland"/>
    <n v="0"/>
  </r>
  <r>
    <x v="0"/>
    <s v="18"/>
    <x v="13"/>
    <s v="HOR"/>
    <s v="1"/>
    <s v="22061"/>
    <s v="I- och Bakom- örat hörapparater"/>
    <s v="I&amp;B hörapparater"/>
    <n v="29"/>
    <n v="282"/>
    <n v="302"/>
    <n v="422"/>
    <n v="160"/>
    <n v="1195"/>
    <n v="153826"/>
    <n v="7.768517675815532E-3"/>
    <n v="9.4731992093085304E-3"/>
    <n v="1457"/>
    <n v="-262"/>
    <n v="-0.17982155113246401"/>
    <s v="Örebro"/>
    <n v="0"/>
  </r>
  <r>
    <x v="0"/>
    <s v="18"/>
    <x v="13"/>
    <s v="HOR"/>
    <s v="2"/>
    <s v="22061"/>
    <s v="I- och Bakom- örat hörapparater"/>
    <s v="I&amp;B hörapparater"/>
    <n v="28"/>
    <n v="232"/>
    <n v="236"/>
    <n v="274"/>
    <n v="217"/>
    <n v="987"/>
    <n v="152966"/>
    <n v="6.4524142619928615E-3"/>
    <n v="7.869654917658243E-3"/>
    <n v="1204"/>
    <n v="-217"/>
    <n v="-0.18023255813953487"/>
    <s v="Örebro"/>
    <n v="0"/>
  </r>
  <r>
    <x v="0"/>
    <s v="18"/>
    <x v="13"/>
    <s v="HMC"/>
    <s v=""/>
    <s v="042718"/>
    <s v="Hjälpmedel för stimulering av sinnen och känslighet (tyngdtäcken), antal brukare som erhållit personligt förskrivna hjälpmedel"/>
    <s v="Tyngdtäcken"/>
    <m/>
    <m/>
    <m/>
    <m/>
    <m/>
    <n v="0"/>
    <n v="306792"/>
    <n v="0"/>
    <n v="1.5467336327229094E-3"/>
    <n v="475"/>
    <n v="-475"/>
    <n v="-1"/>
    <s v="Örebro"/>
    <n v="0"/>
  </r>
  <r>
    <x v="0"/>
    <s v="18"/>
    <x v="13"/>
    <s v="ORT"/>
    <s v="1"/>
    <s v="061206"/>
    <s v="Ankelortoser"/>
    <s v="Ankelortoser"/>
    <n v="22"/>
    <n v="51"/>
    <n v="11"/>
    <n v="21"/>
    <n v="4"/>
    <n v="109"/>
    <n v="153826"/>
    <n v="7.0859282566016152E-4"/>
    <n v="1.5709435249726053E-3"/>
    <n v="242"/>
    <n v="-133"/>
    <n v="-0.54958677685950419"/>
    <s v="Örebro"/>
    <n v="0"/>
  </r>
  <r>
    <x v="0"/>
    <s v="18"/>
    <x v="13"/>
    <s v="ORT"/>
    <s v="2"/>
    <s v="061206"/>
    <s v="Ankelortoser"/>
    <s v="Ankelortoser"/>
    <n v="8"/>
    <n v="40"/>
    <n v="17"/>
    <n v="10"/>
    <n v="4"/>
    <n v="79"/>
    <n v="152966"/>
    <n v="5.1645463697815204E-4"/>
    <n v="1.4173259997212579E-3"/>
    <n v="217"/>
    <n v="-138"/>
    <n v="-0.63594470046082952"/>
    <s v="Örebro"/>
    <n v="0"/>
  </r>
  <r>
    <x v="0"/>
    <s v="18"/>
    <x v="13"/>
    <s v="ORT"/>
    <s v="1"/>
    <s v="061209"/>
    <s v="Knäortoser"/>
    <s v="Knäortoser"/>
    <n v="1"/>
    <n v="43"/>
    <n v="10"/>
    <n v="11"/>
    <n v="1"/>
    <n v="66"/>
    <n v="153826"/>
    <n v="4.2905620636303357E-4"/>
    <n v="8.3557730724650439E-4"/>
    <n v="129"/>
    <n v="-63"/>
    <n v="-0.48837209302325579"/>
    <s v="Örebro"/>
    <n v="0"/>
  </r>
  <r>
    <x v="0"/>
    <s v="18"/>
    <x v="13"/>
    <s v="ORT"/>
    <s v="2"/>
    <s v="061209"/>
    <s v="Knäortoser"/>
    <s v="Knäortoser"/>
    <n v="1"/>
    <n v="63"/>
    <n v="13"/>
    <n v="11"/>
    <n v="3"/>
    <n v="91"/>
    <n v="152966"/>
    <n v="5.9490344259508648E-4"/>
    <n v="1.1083116266507214E-3"/>
    <n v="170"/>
    <n v="-79"/>
    <n v="-0.46470588235294119"/>
    <s v="Örebro"/>
    <n v="0"/>
  </r>
  <r>
    <x v="0"/>
    <s v="18"/>
    <x v="13"/>
    <s v="ORT"/>
    <s v="1"/>
    <s v="061212"/>
    <s v="Helbensortoser"/>
    <s v="Helbensortoser"/>
    <n v="0"/>
    <n v="1"/>
    <n v="0"/>
    <n v="1"/>
    <n v="0"/>
    <n v="2"/>
    <n v="153826"/>
    <n v="1.3001703223122228E-5"/>
    <n v="3.6898567148582843E-5"/>
    <n v="6"/>
    <n v="-4"/>
    <n v="-0.66666666666666674"/>
    <s v="Örebro"/>
    <n v="0"/>
  </r>
  <r>
    <x v="0"/>
    <s v="18"/>
    <x v="13"/>
    <s v="ORT"/>
    <s v="2"/>
    <s v="061212"/>
    <s v="Helbensortoser"/>
    <s v="Helbensortoser"/>
    <n v="0"/>
    <n v="1"/>
    <n v="1"/>
    <n v="0"/>
    <n v="0"/>
    <n v="2"/>
    <n v="152966"/>
    <n v="1.3074800936155747E-5"/>
    <n v="2.8979089907315027E-5"/>
    <n v="4"/>
    <n v="-2"/>
    <n v="-0.5"/>
    <s v="Örebro"/>
    <n v="0"/>
  </r>
  <r>
    <x v="0"/>
    <s v="18"/>
    <x v="13"/>
    <s v="ORT"/>
    <s v="1"/>
    <s v="062409"/>
    <s v="Transtibiella proteser, antal brukare som erhållit personligt förskrivna hjälpmedel"/>
    <s v="Transtibiella proteser"/>
    <n v="0"/>
    <n v="20"/>
    <n v="2"/>
    <n v="1"/>
    <n v="1"/>
    <n v="24"/>
    <n v="153826"/>
    <n v="1.5602043867746673E-4"/>
    <n v="1.8423873122013726E-4"/>
    <n v="28"/>
    <n v="-4"/>
    <n v="-0.1428571428571429"/>
    <s v="Örebro"/>
    <n v="0"/>
  </r>
  <r>
    <x v="0"/>
    <s v="18"/>
    <x v="13"/>
    <s v="ORT"/>
    <s v="2"/>
    <s v="062409"/>
    <s v="Transtibiella proteser, antal brukare som erhållit personligt förskrivna hjälpmedel"/>
    <s v="Transtibiella proteser"/>
    <n v="0"/>
    <n v="4"/>
    <n v="10"/>
    <n v="4"/>
    <n v="0"/>
    <n v="18"/>
    <n v="152966"/>
    <n v="1.1767320842540172E-4"/>
    <n v="8.1847726632153513E-5"/>
    <n v="13"/>
    <n v="5"/>
    <n v="0.38461538461538458"/>
    <s v="Örebro"/>
    <n v="0"/>
  </r>
  <r>
    <x v="0"/>
    <s v="18"/>
    <x v="13"/>
    <s v="HMC"/>
    <s v=""/>
    <s v="120603"/>
    <s v="Gåstativ, antal brukare som erhållit personligt förskrivna hjälpmedel"/>
    <s v="Gåstativ"/>
    <m/>
    <m/>
    <m/>
    <m/>
    <m/>
    <n v="155"/>
    <n v="306792"/>
    <n v="5.0522829799994789E-4"/>
    <n v="1.243336228773866E-3"/>
    <n v="381"/>
    <n v="-226"/>
    <n v="-0.59317585301837272"/>
    <s v="Örebro"/>
    <n v="0"/>
  </r>
  <r>
    <x v="0"/>
    <s v="18"/>
    <x v="13"/>
    <s v="HMC"/>
    <s v=""/>
    <s v="120606"/>
    <s v="Rollatorer, antal brukare som erhållit personligt förskrivna hjälpmedel"/>
    <s v="Rollatorer"/>
    <m/>
    <m/>
    <m/>
    <m/>
    <m/>
    <n v="4638"/>
    <n v="306792"/>
    <n v="1.511773449112102E-2"/>
    <n v="1.9511975227732178E-2"/>
    <n v="5986"/>
    <n v="-1348"/>
    <n v="-0.22519211493484803"/>
    <s v="Örebro"/>
    <n v="0"/>
  </r>
  <r>
    <x v="0"/>
    <s v="18"/>
    <x v="13"/>
    <s v="HMC"/>
    <s v=""/>
    <s v="120609"/>
    <s v="Gåstolar, antal brukare som erhållit personligt förskrivna hjälpmedel"/>
    <s v="Gåstolar"/>
    <m/>
    <m/>
    <m/>
    <m/>
    <m/>
    <n v="32"/>
    <n v="306792"/>
    <n v="1.0430519700644085E-4"/>
    <n v="1.3916454882521926E-4"/>
    <n v="43"/>
    <n v="-11"/>
    <n v="-0.2558139534883721"/>
    <s v="Örebro"/>
    <n v="0"/>
  </r>
  <r>
    <x v="0"/>
    <s v="18"/>
    <x v="13"/>
    <s v="HMC"/>
    <s v=""/>
    <s v="120612"/>
    <s v="Gåbord, antal brukare som erhållit personligt förskrivna hjälpmedel"/>
    <s v="Gåbord"/>
    <m/>
    <m/>
    <m/>
    <m/>
    <m/>
    <n v="683"/>
    <n v="306792"/>
    <n v="2.2262640486062218E-3"/>
    <n v="2.1670800508444329E-3"/>
    <n v="665"/>
    <n v="18"/>
    <n v="2.7067669172932352E-2"/>
    <s v="Örebro"/>
    <n v="0"/>
  </r>
  <r>
    <x v="0"/>
    <s v="18"/>
    <x v="13"/>
    <s v="HMC"/>
    <s v=""/>
    <s v="122203"/>
    <s v="Manuella tvåhjulsdrivna rullstolar, antal brukare som erhållit personligt förskrivna hjälpmedel"/>
    <s v="Manuella tvåhjulsdr. rullstolar"/>
    <m/>
    <m/>
    <m/>
    <m/>
    <m/>
    <n v="3261"/>
    <n v="306792"/>
    <n v="1.0629351482437613E-2"/>
    <n v="1.0448831164670215E-2"/>
    <n v="3206"/>
    <n v="55"/>
    <n v="1.7155333749220292E-2"/>
    <s v="Örebro"/>
    <n v="0"/>
  </r>
  <r>
    <x v="0"/>
    <s v="18"/>
    <x v="13"/>
    <s v="HMC"/>
    <s v=""/>
    <s v="122218"/>
    <s v="Manuella vårdarmanövrerade rullstolar, antal brukare som erhållit personligt förskrivna hjälpmedel"/>
    <s v="Manuella vårdarm. rullstolar"/>
    <m/>
    <m/>
    <m/>
    <m/>
    <m/>
    <n v="1410"/>
    <n v="306792"/>
    <n v="4.5959477430963002E-3"/>
    <n v="4.5959477430963002E-3"/>
    <n v="1410"/>
    <n v="0"/>
    <n v="0"/>
    <s v="Örebro"/>
    <n v="0"/>
  </r>
  <r>
    <x v="0"/>
    <s v="18"/>
    <x v="13"/>
    <s v="HMC"/>
    <s v=""/>
    <s v="122303"/>
    <s v="Eldrivna rullstolar med manuell direktstyrning, antal brukare som erhållit personligt förskrivna hjälpmedel"/>
    <s v="El-rullstolar, manuell styrning"/>
    <m/>
    <m/>
    <m/>
    <m/>
    <m/>
    <n v="177"/>
    <n v="306792"/>
    <n v="5.7693812094187591E-4"/>
    <n v="3.072077289227249E-4"/>
    <n v="94"/>
    <n v="83"/>
    <n v="0.88297872340425543"/>
    <s v="Örebro"/>
    <n v="0"/>
  </r>
  <r>
    <x v="0"/>
    <s v="18"/>
    <x v="13"/>
    <s v="HMC"/>
    <s v=""/>
    <s v="122306"/>
    <s v="Eldrivna rullstolar med elektronisk styrning, antal brukare som erhållit personligt förskrivna hjälpmedel"/>
    <s v="El-rullstolar, elektronisk styrning"/>
    <m/>
    <m/>
    <m/>
    <m/>
    <m/>
    <n v="92"/>
    <n v="306792"/>
    <n v="2.9987744139351743E-4"/>
    <n v="2.9987744139351743E-4"/>
    <n v="92"/>
    <n v="0"/>
    <n v="0"/>
    <s v="Örebro"/>
    <n v="0"/>
  </r>
  <r>
    <x v="0"/>
    <s v="18"/>
    <x v="13"/>
    <s v="HMC"/>
    <s v=""/>
    <s v="123603"/>
    <s v="Mobila lyftar för överflyttning av en sittande person med hjälp av slingsäten, antal brukare som erhållit personligt förskrivna hjälpmedel"/>
    <s v="Mob. lyftar slingsäten"/>
    <m/>
    <m/>
    <m/>
    <m/>
    <m/>
    <n v="0"/>
    <n v="306792"/>
    <n v="0"/>
    <n v="1.0768685325761014E-3"/>
    <n v="330"/>
    <n v="-330"/>
    <n v="-1"/>
    <s v="Örebro"/>
    <n v="0"/>
  </r>
  <r>
    <x v="0"/>
    <s v="18"/>
    <x v="13"/>
    <s v="HMC"/>
    <s v=""/>
    <s v="123604"/>
    <s v="Mobila lyftar för överflyttning av en stående person, antal brukare som erhållit personligt förskrivna hjälpmedel"/>
    <s v="Mob. lyftar stående"/>
    <m/>
    <m/>
    <m/>
    <m/>
    <m/>
    <n v="1"/>
    <n v="306792"/>
    <n v="3.2595374064512765E-6"/>
    <n v="2.969509404354554E-4"/>
    <n v="91"/>
    <n v="-90"/>
    <n v="-0.98901098901098905"/>
    <s v="Örebro"/>
    <n v="0"/>
  </r>
  <r>
    <x v="0"/>
    <s v="18"/>
    <x v="13"/>
    <s v="HMC"/>
    <s v=""/>
    <s v="123612"/>
    <s v="Stationära lyftar monterade på väggar, golv eller i tak, antal brukare som erhållit personligt förskrivna hjälpmedel"/>
    <s v="Stationära lyftar"/>
    <m/>
    <m/>
    <m/>
    <m/>
    <m/>
    <n v="0"/>
    <n v="306792"/>
    <n v="0"/>
    <n v="1.9038451254077757E-4"/>
    <n v="58"/>
    <n v="-58"/>
    <n v="-1"/>
    <s v="Örebro"/>
    <n v="0"/>
  </r>
  <r>
    <x v="0"/>
    <s v="18"/>
    <x v="13"/>
    <s v="HMC"/>
    <s v=""/>
    <s v="181210"/>
    <s v="Sängar och lösa sängbottnar, elektiskt reglerbara, antal brukare som erhållit personligt förskrivna hjälpmedel"/>
    <s v="Sängar o likn"/>
    <m/>
    <m/>
    <m/>
    <m/>
    <m/>
    <n v="0"/>
    <n v="306792"/>
    <n v="0"/>
    <n v="1.9835740397698399E-3"/>
    <n v="609"/>
    <n v="-609"/>
    <n v="-1"/>
    <s v="Örebro"/>
    <n v="1"/>
  </r>
  <r>
    <x v="0"/>
    <s v="18"/>
    <x v="13"/>
    <s v="HMC"/>
    <s v=""/>
    <s v="181224"/>
    <s v="Separata ställbara rygg- och benstöd för sängar, antal brukare som erhållit personligt förskrivna hjälpmedel"/>
    <s v="Stöd för sängar"/>
    <m/>
    <m/>
    <m/>
    <m/>
    <m/>
    <n v="351"/>
    <n v="306792"/>
    <n v="1.144097629664398E-3"/>
    <n v="1.1815114311230961E-3"/>
    <n v="362"/>
    <n v="-11"/>
    <n v="-3.0386740331491691E-2"/>
    <s v="Örebro"/>
    <n v="0"/>
  </r>
  <r>
    <x v="0"/>
    <s v="18"/>
    <x v="13"/>
    <s v="SYN"/>
    <s v=""/>
    <s v="220318"/>
    <s v="Förstorande videosystem, antal brukare som erhållit personligt förskrivna hjälpmedel"/>
    <s v="Förstorande videosystem"/>
    <m/>
    <m/>
    <m/>
    <m/>
    <m/>
    <n v="89"/>
    <n v="306792"/>
    <n v="2.900988291741636E-4"/>
    <n v="2.900988291741636E-4"/>
    <n v="89"/>
    <n v="0"/>
    <n v="0"/>
    <s v="Örebro"/>
    <n v="0"/>
  </r>
  <r>
    <x v="0"/>
    <s v="18"/>
    <x v="13"/>
    <s v="HMC"/>
    <s v=""/>
    <s v="220906"/>
    <s v="Röstförstärkare för personligt bruk, antal brukare som erhållit personligt förskrivna hjälpmedel"/>
    <s v="Röstförstärkare"/>
    <m/>
    <m/>
    <m/>
    <m/>
    <m/>
    <n v="16"/>
    <n v="306792"/>
    <n v="5.2152598503220425E-5"/>
    <n v="5.2152598503220425E-5"/>
    <n v="16"/>
    <n v="0"/>
    <n v="0"/>
    <s v="Örebro"/>
    <n v="0"/>
  </r>
  <r>
    <x v="0"/>
    <s v="18"/>
    <x v="13"/>
    <s v="SYN"/>
    <s v=""/>
    <s v="221803"/>
    <s v="Utrustning för att spela in och återge ljud, antal brukare som erhållit personligt förskrivna hjälpmedel"/>
    <s v="Ljudutrustning"/>
    <m/>
    <m/>
    <m/>
    <m/>
    <m/>
    <n v="79"/>
    <n v="306792"/>
    <n v="2.5750345510965083E-4"/>
    <n v="1.9822806923721411E-4"/>
    <n v="61"/>
    <n v="18"/>
    <n v="0.29508196721311486"/>
    <s v="Örebro"/>
    <n v="0"/>
  </r>
  <r>
    <x v="0"/>
    <s v="18"/>
    <x v="13"/>
    <s v="HMC"/>
    <s v=""/>
    <s v="222109"/>
    <s v="Samtalsapparater, antal brukare som erhållit personligt förskrivna hjälpmedel"/>
    <s v="Samtalsapparater"/>
    <m/>
    <m/>
    <m/>
    <m/>
    <m/>
    <n v="40"/>
    <n v="306792"/>
    <n v="1.3038149625805106E-4"/>
    <n v="2.5631475451854877E-4"/>
    <n v="79"/>
    <n v="-39"/>
    <n v="-0.49367088607594933"/>
    <s v="Örebro"/>
    <n v="0"/>
  </r>
  <r>
    <x v="0"/>
    <s v="18"/>
    <x v="13"/>
    <s v="HMC"/>
    <s v=""/>
    <s v="222112"/>
    <s v="Programvara för närkommunikation, antal brukare som erhållit personligt förskrivna hjälpmedel"/>
    <s v="Programv. närkommunikation"/>
    <m/>
    <m/>
    <m/>
    <m/>
    <m/>
    <n v="10"/>
    <n v="306792"/>
    <n v="3.2595374064512765E-5"/>
    <n v="6.0939107493000965E-5"/>
    <n v="19"/>
    <n v="-9"/>
    <n v="-0.47368421052631582"/>
    <s v="Örebro"/>
    <n v="0"/>
  </r>
  <r>
    <x v="0"/>
    <s v="18"/>
    <x v="13"/>
    <s v="HMC"/>
    <s v=""/>
    <s v="222712"/>
    <s v="Ur och klockor, antal brukare som erhållit personligt förskrivna hjälpmedel"/>
    <s v="Ur och klockor"/>
    <m/>
    <m/>
    <m/>
    <m/>
    <m/>
    <n v="378"/>
    <n v="306792"/>
    <n v="1.2321051396385824E-3"/>
    <n v="1.4156552596311747E-3"/>
    <n v="434"/>
    <n v="-56"/>
    <n v="-0.12903225806451613"/>
    <s v="Örebro"/>
    <n v="0"/>
  </r>
  <r>
    <x v="0"/>
    <s v="18"/>
    <x v="13"/>
    <s v="HMC"/>
    <s v=""/>
    <s v="222715"/>
    <s v="Kalendrar och tidtabeller, antal brukare som erhållit personligt förskrivna hjälpmedel"/>
    <s v="Kalendrar och tidtabeller"/>
    <m/>
    <m/>
    <m/>
    <m/>
    <m/>
    <n v="445"/>
    <n v="306792"/>
    <n v="1.4504941458708181E-3"/>
    <n v="1.4760095481574599E-3"/>
    <n v="453"/>
    <n v="-8"/>
    <n v="-1.7660044150110354E-2"/>
    <s v="Örebro"/>
    <n v="0"/>
  </r>
  <r>
    <x v="0"/>
    <s v="18"/>
    <x v="13"/>
    <s v="SYN"/>
    <s v=""/>
    <s v="223021"/>
    <s v="Läsmaskiner, antal brukare som erhållit personligt förskrivna hjälpmedel"/>
    <s v="Läsmaskiner"/>
    <m/>
    <m/>
    <m/>
    <m/>
    <m/>
    <n v="0"/>
    <n v="306792"/>
    <n v="0"/>
    <n v="1.7720352584386851E-5"/>
    <n v="5"/>
    <n v="-5"/>
    <n v="-1"/>
    <s v="Örebro"/>
    <n v="0"/>
  </r>
  <r>
    <x v="0"/>
    <s v="19"/>
    <x v="14"/>
    <s v="HOR"/>
    <s v="1"/>
    <s v="22061"/>
    <s v="I- och Bakom- örat hörapparater"/>
    <s v="I&amp;B hörapparater"/>
    <n v="31"/>
    <n v="180"/>
    <n v="252"/>
    <n v="405"/>
    <n v="184"/>
    <n v="1052"/>
    <n v="140788"/>
    <n v="7.4722277466829556E-3"/>
    <n v="9.4731992093085304E-3"/>
    <n v="1334"/>
    <n v="-282"/>
    <n v="-0.21139430284857574"/>
    <s v="Västmanland"/>
    <n v="0"/>
  </r>
  <r>
    <x v="0"/>
    <s v="19"/>
    <x v="14"/>
    <s v="HOR"/>
    <s v="2"/>
    <s v="22061"/>
    <s v="I- och Bakom- örat hörapparater"/>
    <s v="I&amp;B hörapparater"/>
    <n v="25"/>
    <n v="160"/>
    <n v="151"/>
    <n v="311"/>
    <n v="201"/>
    <n v="848"/>
    <n v="138179"/>
    <n v="6.1369672670955793E-3"/>
    <n v="7.869654917658243E-3"/>
    <n v="1087"/>
    <n v="-239"/>
    <n v="-0.21987120515179392"/>
    <s v="Västmanland"/>
    <n v="0"/>
  </r>
  <r>
    <x v="0"/>
    <s v="19"/>
    <x v="14"/>
    <s v="HMC"/>
    <s v=""/>
    <s v="042718"/>
    <s v="Hjälpmedel för stimulering av sinnen och känslighet (tyngdtäcken), antal brukare som erhållit personligt förskrivna hjälpmedel"/>
    <s v="Tyngdtäcken"/>
    <m/>
    <m/>
    <m/>
    <m/>
    <m/>
    <n v="1053"/>
    <n v="278967"/>
    <n v="3.7746400111841184E-3"/>
    <n v="1.5467336327229094E-3"/>
    <n v="431"/>
    <n v="622"/>
    <n v="1.4431554524361947"/>
    <s v="Västmanland"/>
    <n v="1"/>
  </r>
  <r>
    <x v="0"/>
    <s v="19"/>
    <x v="14"/>
    <s v="ORT"/>
    <s v="1"/>
    <s v="061206"/>
    <s v="Ankelortoser"/>
    <s v="Ankelortoser"/>
    <n v="62"/>
    <n v="77"/>
    <n v="29"/>
    <n v="36"/>
    <n v="7"/>
    <n v="211"/>
    <n v="140788"/>
    <n v="1.4987072761883115E-3"/>
    <n v="1.5709435249726053E-3"/>
    <n v="221"/>
    <n v="-10"/>
    <n v="-4.5248868778280493E-2"/>
    <s v="Västmanland"/>
    <n v="0"/>
  </r>
  <r>
    <x v="0"/>
    <s v="19"/>
    <x v="14"/>
    <s v="ORT"/>
    <s v="2"/>
    <s v="061206"/>
    <s v="Ankelortoser"/>
    <s v="Ankelortoser"/>
    <n v="61"/>
    <n v="92"/>
    <n v="17"/>
    <n v="16"/>
    <n v="5"/>
    <n v="191"/>
    <n v="138179"/>
    <n v="1.3822650330368579E-3"/>
    <n v="1.4173259997212579E-3"/>
    <n v="196"/>
    <n v="-5"/>
    <n v="-2.5510204081632626E-2"/>
    <s v="Västmanland"/>
    <n v="0"/>
  </r>
  <r>
    <x v="0"/>
    <s v="19"/>
    <x v="14"/>
    <s v="ORT"/>
    <s v="1"/>
    <s v="061209"/>
    <s v="Knäortoser"/>
    <s v="Knäortoser"/>
    <n v="23"/>
    <n v="121"/>
    <n v="49"/>
    <n v="32"/>
    <n v="4"/>
    <n v="229"/>
    <n v="140788"/>
    <n v="1.6265590817399211E-3"/>
    <n v="8.3557730724650439E-4"/>
    <n v="118"/>
    <n v="111"/>
    <n v="0.94067796610169485"/>
    <s v="Västmanland"/>
    <n v="0"/>
  </r>
  <r>
    <x v="0"/>
    <s v="19"/>
    <x v="14"/>
    <s v="ORT"/>
    <s v="2"/>
    <s v="061209"/>
    <s v="Knäortoser"/>
    <s v="Knäortoser"/>
    <n v="15"/>
    <n v="161"/>
    <n v="55"/>
    <n v="48"/>
    <n v="8"/>
    <n v="287"/>
    <n v="138179"/>
    <n v="2.077016044406169E-3"/>
    <n v="1.1083116266507214E-3"/>
    <n v="153"/>
    <n v="134"/>
    <n v="0.87581699346405228"/>
    <s v="Västmanland"/>
    <n v="0"/>
  </r>
  <r>
    <x v="0"/>
    <s v="19"/>
    <x v="14"/>
    <s v="ORT"/>
    <s v="1"/>
    <s v="061212"/>
    <s v="Helbensortoser"/>
    <s v="Helbensortoser"/>
    <n v="8"/>
    <n v="1"/>
    <n v="0"/>
    <n v="3"/>
    <n v="0"/>
    <n v="12"/>
    <n v="140788"/>
    <n v="8.5234537034406343E-5"/>
    <n v="3.6898567148582843E-5"/>
    <n v="5"/>
    <n v="7"/>
    <n v="1.4"/>
    <s v="Västmanland"/>
    <n v="0"/>
  </r>
  <r>
    <x v="0"/>
    <s v="19"/>
    <x v="14"/>
    <s v="ORT"/>
    <s v="2"/>
    <s v="061212"/>
    <s v="Helbensortoser"/>
    <s v="Helbensortoser"/>
    <n v="6"/>
    <n v="2"/>
    <n v="0"/>
    <n v="0"/>
    <n v="0"/>
    <n v="8"/>
    <n v="138179"/>
    <n v="5.7895917614109236E-5"/>
    <n v="2.8979089907315027E-5"/>
    <n v="4"/>
    <n v="4"/>
    <n v="1"/>
    <s v="Västmanland"/>
    <n v="0"/>
  </r>
  <r>
    <x v="0"/>
    <s v="19"/>
    <x v="14"/>
    <s v="ORT"/>
    <s v="1"/>
    <s v="062409"/>
    <s v="Transtibiella proteser, antal brukare som erhållit personligt förskrivna hjälpmedel"/>
    <s v="Transtibiella proteser"/>
    <n v="0"/>
    <n v="3"/>
    <n v="2"/>
    <n v="1"/>
    <n v="0"/>
    <n v="6"/>
    <n v="140788"/>
    <n v="4.2617268517203171E-5"/>
    <n v="1.8423873122013726E-4"/>
    <n v="26"/>
    <n v="-20"/>
    <n v="-0.76923076923076916"/>
    <s v="Västmanland"/>
    <n v="0"/>
  </r>
  <r>
    <x v="0"/>
    <s v="19"/>
    <x v="14"/>
    <s v="ORT"/>
    <s v="2"/>
    <s v="062409"/>
    <s v="Transtibiella proteser, antal brukare som erhållit personligt förskrivna hjälpmedel"/>
    <s v="Transtibiella proteser"/>
    <n v="0"/>
    <n v="2"/>
    <n v="0"/>
    <n v="0"/>
    <n v="0"/>
    <n v="2"/>
    <n v="138179"/>
    <n v="1.4473979403527309E-5"/>
    <n v="8.1847726632153513E-5"/>
    <n v="11"/>
    <n v="-9"/>
    <n v="-0.81818181818181812"/>
    <s v="Västmanland"/>
    <n v="0"/>
  </r>
  <r>
    <x v="0"/>
    <s v="19"/>
    <x v="14"/>
    <s v="HMC"/>
    <s v=""/>
    <s v="120603"/>
    <s v="Gåstativ, antal brukare som erhållit personligt förskrivna hjälpmedel"/>
    <s v="Gåstativ"/>
    <m/>
    <m/>
    <m/>
    <m/>
    <m/>
    <n v="350"/>
    <n v="278967"/>
    <n v="1.2546286836794317E-3"/>
    <n v="1.243336228773866E-3"/>
    <n v="347"/>
    <n v="3"/>
    <n v="8.6455331412103043E-3"/>
    <s v="Västmanland"/>
    <n v="0"/>
  </r>
  <r>
    <x v="0"/>
    <s v="19"/>
    <x v="14"/>
    <s v="HMC"/>
    <s v=""/>
    <s v="120606"/>
    <s v="Rollatorer, antal brukare som erhållit personligt förskrivna hjälpmedel"/>
    <s v="Rollatorer"/>
    <m/>
    <m/>
    <m/>
    <m/>
    <m/>
    <n v="4832"/>
    <n v="278967"/>
    <n v="1.732104514154004E-2"/>
    <n v="1.9511975227732178E-2"/>
    <n v="5443"/>
    <n v="-611"/>
    <n v="-0.11225427154142931"/>
    <s v="Västmanland"/>
    <n v="0"/>
  </r>
  <r>
    <x v="0"/>
    <s v="19"/>
    <x v="14"/>
    <s v="HMC"/>
    <s v=""/>
    <s v="120609"/>
    <s v="Gåstolar, antal brukare som erhållit personligt förskrivna hjälpmedel"/>
    <s v="Gåstolar"/>
    <m/>
    <m/>
    <m/>
    <m/>
    <m/>
    <n v="32"/>
    <n v="278967"/>
    <n v="1.1470890822211946E-4"/>
    <n v="1.3916454882521926E-4"/>
    <n v="39"/>
    <n v="-7"/>
    <n v="-0.17948717948717952"/>
    <s v="Västmanland"/>
    <n v="0"/>
  </r>
  <r>
    <x v="0"/>
    <s v="19"/>
    <x v="14"/>
    <s v="HMC"/>
    <s v=""/>
    <s v="120612"/>
    <s v="Gåbord, antal brukare som erhållit personligt förskrivna hjälpmedel"/>
    <s v="Gåbord"/>
    <m/>
    <m/>
    <m/>
    <m/>
    <m/>
    <n v="882"/>
    <n v="278967"/>
    <n v="3.1616642828721678E-3"/>
    <n v="2.1670800508444329E-3"/>
    <n v="605"/>
    <n v="277"/>
    <n v="0.45785123966942143"/>
    <s v="Västmanland"/>
    <n v="0"/>
  </r>
  <r>
    <x v="0"/>
    <s v="19"/>
    <x v="14"/>
    <s v="HMC"/>
    <s v=""/>
    <s v="122203"/>
    <s v="Manuella tvåhjulsdrivna rullstolar, antal brukare som erhållit personligt förskrivna hjälpmedel"/>
    <s v="Manuella tvåhjulsdr. rullstolar"/>
    <m/>
    <m/>
    <m/>
    <m/>
    <m/>
    <n v="2287"/>
    <n v="278967"/>
    <n v="8.1981022844995997E-3"/>
    <n v="1.0448831164670215E-2"/>
    <n v="2915"/>
    <n v="-628"/>
    <n v="-0.21543739279588336"/>
    <s v="Västmanland"/>
    <n v="0"/>
  </r>
  <r>
    <x v="0"/>
    <s v="19"/>
    <x v="14"/>
    <s v="HMC"/>
    <s v=""/>
    <s v="122218"/>
    <s v="Manuella vårdarmanövrerade rullstolar, antal brukare som erhållit personligt förskrivna hjälpmedel"/>
    <s v="Manuella vårdarm. rullstolar"/>
    <m/>
    <m/>
    <m/>
    <m/>
    <m/>
    <n v="1333"/>
    <n v="278967"/>
    <n v="4.7783429581276637E-3"/>
    <n v="4.5959477430963002E-3"/>
    <n v="1282"/>
    <n v="51"/>
    <n v="3.9781591263650551E-2"/>
    <s v="Västmanland"/>
    <n v="0"/>
  </r>
  <r>
    <x v="0"/>
    <s v="19"/>
    <x v="14"/>
    <s v="HMC"/>
    <s v=""/>
    <s v="122303"/>
    <s v="Eldrivna rullstolar med manuell direktstyrning, antal brukare som erhållit personligt förskrivna hjälpmedel"/>
    <s v="El-rullstolar, manuell styrning"/>
    <m/>
    <m/>
    <m/>
    <m/>
    <m/>
    <n v="91"/>
    <n v="278967"/>
    <n v="3.262034577566522E-4"/>
    <n v="3.072077289227249E-4"/>
    <n v="86"/>
    <n v="5"/>
    <n v="5.8139534883721034E-2"/>
    <s v="Västmanland"/>
    <n v="0"/>
  </r>
  <r>
    <x v="0"/>
    <s v="19"/>
    <x v="14"/>
    <s v="HMC"/>
    <s v=""/>
    <s v="122306"/>
    <s v="Eldrivna rullstolar med elektronisk styrning, antal brukare som erhållit personligt förskrivna hjälpmedel"/>
    <s v="El-rullstolar, elektronisk styrning"/>
    <m/>
    <m/>
    <m/>
    <m/>
    <m/>
    <n v="93"/>
    <n v="278967"/>
    <n v="3.3337276452053468E-4"/>
    <n v="2.9987744139351743E-4"/>
    <n v="84"/>
    <n v="9"/>
    <n v="0.10714285714285721"/>
    <s v="Västmanland"/>
    <n v="0"/>
  </r>
  <r>
    <x v="0"/>
    <s v="19"/>
    <x v="14"/>
    <s v="HMC"/>
    <s v=""/>
    <s v="123603"/>
    <s v="Mobila lyftar för överflyttning av en sittande person med hjälp av slingsäten, antal brukare som erhållit personligt förskrivna hjälpmedel"/>
    <s v="Mob. lyftar slingsäten"/>
    <m/>
    <m/>
    <m/>
    <m/>
    <m/>
    <n v="234"/>
    <n v="278967"/>
    <n v="8.3880889137424852E-4"/>
    <n v="1.0768685325761014E-3"/>
    <n v="300"/>
    <n v="-66"/>
    <n v="-0.21999999999999997"/>
    <s v="Västmanland"/>
    <n v="0"/>
  </r>
  <r>
    <x v="0"/>
    <s v="19"/>
    <x v="14"/>
    <s v="HMC"/>
    <s v=""/>
    <s v="123604"/>
    <s v="Mobila lyftar för överflyttning av en stående person, antal brukare som erhållit personligt förskrivna hjälpmedel"/>
    <s v="Mob. lyftar stående"/>
    <m/>
    <m/>
    <m/>
    <m/>
    <m/>
    <n v="88"/>
    <n v="278967"/>
    <n v="3.154494976108285E-4"/>
    <n v="2.969509404354554E-4"/>
    <n v="83"/>
    <n v="5"/>
    <n v="6.024096385542177E-2"/>
    <s v="Västmanland"/>
    <n v="0"/>
  </r>
  <r>
    <x v="0"/>
    <s v="19"/>
    <x v="14"/>
    <s v="HMC"/>
    <s v=""/>
    <s v="123612"/>
    <s v="Stationära lyftar monterade på väggar, golv eller i tak, antal brukare som erhållit personligt förskrivna hjälpmedel"/>
    <s v="Stationära lyftar"/>
    <m/>
    <m/>
    <m/>
    <m/>
    <m/>
    <n v="49"/>
    <n v="278967"/>
    <n v="1.7564801571512043E-4"/>
    <n v="1.9038451254077757E-4"/>
    <n v="53"/>
    <n v="-4"/>
    <n v="-7.547169811320753E-2"/>
    <s v="Västmanland"/>
    <n v="0"/>
  </r>
  <r>
    <x v="0"/>
    <s v="19"/>
    <x v="14"/>
    <s v="HMC"/>
    <s v=""/>
    <s v="181210"/>
    <s v="Sängar och lösa sängbottnar, elektiskt reglerbara, antal brukare som erhållit personligt förskrivna hjälpmedel"/>
    <s v="Sängar o likn"/>
    <m/>
    <m/>
    <m/>
    <m/>
    <m/>
    <n v="530"/>
    <n v="278967"/>
    <n v="1.8998662924288535E-3"/>
    <n v="1.9835740397698399E-3"/>
    <n v="553"/>
    <n v="-23"/>
    <n v="-4.1591320072332683E-2"/>
    <s v="Västmanland"/>
    <n v="0"/>
  </r>
  <r>
    <x v="0"/>
    <s v="19"/>
    <x v="14"/>
    <s v="HMC"/>
    <s v=""/>
    <s v="181224"/>
    <s v="Separata ställbara rygg- och benstöd för sängar, antal brukare som erhållit personligt förskrivna hjälpmedel"/>
    <s v="Stöd för sängar"/>
    <m/>
    <m/>
    <m/>
    <m/>
    <m/>
    <n v="317"/>
    <n v="278967"/>
    <n v="1.1363351220753709E-3"/>
    <n v="1.1815114311230961E-3"/>
    <n v="330"/>
    <n v="-13"/>
    <n v="-3.9393939393939426E-2"/>
    <s v="Västmanland"/>
    <n v="0"/>
  </r>
  <r>
    <x v="0"/>
    <s v="19"/>
    <x v="14"/>
    <s v="SYN"/>
    <s v=""/>
    <s v="220318"/>
    <s v="Förstorande videosystem, antal brukare som erhållit personligt förskrivna hjälpmedel"/>
    <s v="Förstorande videosystem"/>
    <m/>
    <m/>
    <m/>
    <m/>
    <m/>
    <n v="63"/>
    <n v="278967"/>
    <n v="2.2583316306229768E-4"/>
    <n v="2.900988291741636E-4"/>
    <n v="81"/>
    <n v="-18"/>
    <n v="-0.22222222222222221"/>
    <s v="Västmanland"/>
    <n v="0"/>
  </r>
  <r>
    <x v="0"/>
    <s v="19"/>
    <x v="14"/>
    <s v="HMC"/>
    <s v=""/>
    <s v="220906"/>
    <s v="Röstförstärkare för personligt bruk, antal brukare som erhållit personligt förskrivna hjälpmedel"/>
    <s v="Röstförstärkare"/>
    <m/>
    <m/>
    <m/>
    <m/>
    <m/>
    <n v="19"/>
    <n v="278967"/>
    <n v="6.8108414256883427E-5"/>
    <n v="5.2152598503220425E-5"/>
    <n v="15"/>
    <n v="4"/>
    <n v="0.26666666666666661"/>
    <s v="Västmanland"/>
    <n v="0"/>
  </r>
  <r>
    <x v="0"/>
    <s v="19"/>
    <x v="14"/>
    <s v="SYN"/>
    <s v=""/>
    <s v="221803"/>
    <s v="Utrustning för att spela in och återge ljud, antal brukare som erhållit personligt förskrivna hjälpmedel"/>
    <s v="Ljudutrustning"/>
    <m/>
    <m/>
    <m/>
    <m/>
    <m/>
    <n v="49"/>
    <n v="278967"/>
    <n v="1.7564801571512043E-4"/>
    <n v="1.9822806923721411E-4"/>
    <n v="55"/>
    <n v="-6"/>
    <n v="-0.10909090909090913"/>
    <s v="Västmanland"/>
    <n v="0"/>
  </r>
  <r>
    <x v="0"/>
    <s v="19"/>
    <x v="14"/>
    <s v="HMC"/>
    <s v=""/>
    <s v="222109"/>
    <s v="Samtalsapparater, antal brukare som erhållit personligt förskrivna hjälpmedel"/>
    <s v="Samtalsapparater"/>
    <m/>
    <m/>
    <m/>
    <m/>
    <m/>
    <n v="67"/>
    <n v="278967"/>
    <n v="2.4017177659006262E-4"/>
    <n v="2.5631475451854877E-4"/>
    <n v="72"/>
    <n v="-5"/>
    <n v="-6.944444444444442E-2"/>
    <s v="Västmanland"/>
    <n v="0"/>
  </r>
  <r>
    <x v="0"/>
    <s v="19"/>
    <x v="14"/>
    <s v="HMC"/>
    <s v=""/>
    <s v="222112"/>
    <s v="Programvara för närkommunikation, antal brukare som erhållit personligt förskrivna hjälpmedel"/>
    <s v="Programv. närkommunikation"/>
    <m/>
    <m/>
    <m/>
    <m/>
    <m/>
    <n v="17"/>
    <n v="278967"/>
    <n v="6.0939107493000965E-5"/>
    <n v="6.0939107493000965E-5"/>
    <n v="17"/>
    <n v="0"/>
    <n v="0"/>
    <s v="Västmanland"/>
    <n v="0"/>
  </r>
  <r>
    <x v="0"/>
    <s v="19"/>
    <x v="14"/>
    <s v="HMC"/>
    <s v=""/>
    <s v="222712"/>
    <s v="Ur och klockor, antal brukare som erhållit personligt förskrivna hjälpmedel"/>
    <s v="Ur och klockor"/>
    <m/>
    <m/>
    <m/>
    <m/>
    <m/>
    <n v="614"/>
    <n v="278967"/>
    <n v="2.2009771765119173E-3"/>
    <n v="1.4156552596311747E-3"/>
    <n v="395"/>
    <n v="219"/>
    <n v="0.55443037974683551"/>
    <s v="Västmanland"/>
    <n v="0"/>
  </r>
  <r>
    <x v="0"/>
    <s v="19"/>
    <x v="14"/>
    <s v="HMC"/>
    <s v=""/>
    <s v="222715"/>
    <s v="Kalendrar och tidtabeller, antal brukare som erhållit personligt förskrivna hjälpmedel"/>
    <s v="Kalendrar och tidtabeller"/>
    <m/>
    <m/>
    <m/>
    <m/>
    <m/>
    <n v="784"/>
    <n v="278967"/>
    <n v="2.8103682514419269E-3"/>
    <n v="1.4760095481574599E-3"/>
    <n v="412"/>
    <n v="372"/>
    <n v="0.90291262135922334"/>
    <s v="Västmanland"/>
    <n v="0"/>
  </r>
  <r>
    <x v="0"/>
    <s v="19"/>
    <x v="14"/>
    <s v="SYN"/>
    <s v=""/>
    <s v="223021"/>
    <s v="Läsmaskiner, antal brukare som erhållit personligt förskrivna hjälpmedel"/>
    <s v="Läsmaskiner"/>
    <m/>
    <m/>
    <m/>
    <m/>
    <m/>
    <n v="7"/>
    <n v="278967"/>
    <n v="2.5092573673588633E-5"/>
    <n v="1.7720352584386851E-5"/>
    <n v="5"/>
    <n v="2"/>
    <n v="0.39999999999999991"/>
    <s v="Västmanland"/>
    <n v="0"/>
  </r>
  <r>
    <x v="0"/>
    <s v="20"/>
    <x v="15"/>
    <s v="HOR"/>
    <s v="1"/>
    <s v="22061"/>
    <s v="I- och Bakom- örat hörapparater"/>
    <s v="I&amp;B hörapparater"/>
    <n v="33"/>
    <n v="234"/>
    <n v="427"/>
    <n v="640"/>
    <n v="262"/>
    <n v="1596"/>
    <n v="145863"/>
    <n v="1.0941774130519734E-2"/>
    <n v="9.4731992093085304E-3"/>
    <n v="1382"/>
    <n v="214"/>
    <n v="0.15484804630969617"/>
    <s v="Dalarna"/>
    <n v="0"/>
  </r>
  <r>
    <x v="0"/>
    <s v="20"/>
    <x v="15"/>
    <s v="HOR"/>
    <s v="2"/>
    <s v="22061"/>
    <s v="I- och Bakom- örat hörapparater"/>
    <s v="I&amp;B hörapparater"/>
    <n v="28"/>
    <n v="226"/>
    <n v="294"/>
    <n v="429"/>
    <n v="312"/>
    <n v="1289"/>
    <n v="142524"/>
    <n v="9.0440908197917547E-3"/>
    <n v="7.869654917658243E-3"/>
    <n v="1122"/>
    <n v="167"/>
    <n v="0.14884135472370774"/>
    <s v="Dalarna"/>
    <n v="0"/>
  </r>
  <r>
    <x v="0"/>
    <s v="20"/>
    <x v="15"/>
    <s v="HMC"/>
    <s v=""/>
    <s v="042718"/>
    <s v="Hjälpmedel för stimulering av sinnen och känslighet (tyngdtäcken), antal brukare som erhållit personligt förskrivna hjälpmedel"/>
    <s v="Tyngdtäcken"/>
    <m/>
    <m/>
    <m/>
    <m/>
    <m/>
    <n v="47"/>
    <n v="288387"/>
    <n v="1.6297544618862849E-4"/>
    <n v="1.5467336327229094E-3"/>
    <n v="446"/>
    <n v="-399"/>
    <n v="-0.89461883408071752"/>
    <s v="Dalarna"/>
    <n v="0"/>
  </r>
  <r>
    <x v="0"/>
    <s v="20"/>
    <x v="15"/>
    <s v="ORT"/>
    <s v="1"/>
    <s v="061206"/>
    <s v="Ankelortoser"/>
    <s v="Ankelortoser"/>
    <n v="39"/>
    <n v="100"/>
    <n v="58"/>
    <n v="36"/>
    <n v="10"/>
    <n v="243"/>
    <n v="145863"/>
    <n v="1.6659468131054482E-3"/>
    <n v="1.5709435249726053E-3"/>
    <n v="229"/>
    <n v="14"/>
    <n v="6.1135371179039222E-2"/>
    <s v="Dalarna"/>
    <n v="0"/>
  </r>
  <r>
    <x v="0"/>
    <s v="20"/>
    <x v="15"/>
    <s v="ORT"/>
    <s v="2"/>
    <s v="061206"/>
    <s v="Ankelortoser"/>
    <s v="Ankelortoser"/>
    <n v="25"/>
    <n v="109"/>
    <n v="38"/>
    <n v="26"/>
    <n v="9"/>
    <n v="207"/>
    <n v="142524"/>
    <n v="1.4523869664056579E-3"/>
    <n v="1.4173259997212579E-3"/>
    <n v="202"/>
    <n v="5"/>
    <n v="2.4752475247524774E-2"/>
    <s v="Dalarna"/>
    <n v="0"/>
  </r>
  <r>
    <x v="0"/>
    <s v="20"/>
    <x v="15"/>
    <s v="ORT"/>
    <s v="1"/>
    <s v="061209"/>
    <s v="Knäortoser"/>
    <s v="Knäortoser"/>
    <n v="16"/>
    <n v="62"/>
    <n v="15"/>
    <n v="20"/>
    <n v="9"/>
    <n v="122"/>
    <n v="145863"/>
    <n v="8.3640128065376419E-4"/>
    <n v="8.3557730724650439E-4"/>
    <n v="122"/>
    <n v="0"/>
    <n v="0"/>
    <s v="Dalarna"/>
    <n v="0"/>
  </r>
  <r>
    <x v="0"/>
    <s v="20"/>
    <x v="15"/>
    <s v="ORT"/>
    <s v="2"/>
    <s v="061209"/>
    <s v="Knäortoser"/>
    <s v="Knäortoser"/>
    <n v="21"/>
    <n v="89"/>
    <n v="19"/>
    <n v="30"/>
    <n v="13"/>
    <n v="172"/>
    <n v="142524"/>
    <n v="1.2068142909264406E-3"/>
    <n v="1.1083116266507214E-3"/>
    <n v="158"/>
    <n v="14"/>
    <n v="8.8607594936708889E-2"/>
    <s v="Dalarna"/>
    <n v="0"/>
  </r>
  <r>
    <x v="0"/>
    <s v="20"/>
    <x v="15"/>
    <s v="ORT"/>
    <s v="1"/>
    <s v="061212"/>
    <s v="Helbensortoser"/>
    <s v="Helbensortoser"/>
    <n v="3"/>
    <n v="1"/>
    <n v="0"/>
    <n v="0"/>
    <n v="0"/>
    <n v="4"/>
    <n v="145863"/>
    <n v="2.7422992808320136E-5"/>
    <n v="3.6898567148582843E-5"/>
    <n v="5"/>
    <n v="-1"/>
    <n v="-0.19999999999999996"/>
    <s v="Dalarna"/>
    <n v="0"/>
  </r>
  <r>
    <x v="0"/>
    <s v="20"/>
    <x v="15"/>
    <s v="ORT"/>
    <s v="2"/>
    <s v="061212"/>
    <s v="Helbensortoser"/>
    <s v="Helbensortoser"/>
    <n v="1"/>
    <n v="0"/>
    <n v="0"/>
    <n v="0"/>
    <n v="0"/>
    <n v="1"/>
    <n v="142524"/>
    <n v="7.0163621565490728E-6"/>
    <n v="2.8979089907315027E-5"/>
    <n v="4"/>
    <n v="-3"/>
    <n v="-0.75"/>
    <s v="Dalarna"/>
    <n v="0"/>
  </r>
  <r>
    <x v="0"/>
    <s v="20"/>
    <x v="15"/>
    <s v="ORT"/>
    <s v="1"/>
    <s v="062409"/>
    <s v="Transtibiella proteser, antal brukare som erhållit personligt förskrivna hjälpmedel"/>
    <s v="Transtibiella proteser"/>
    <n v="0"/>
    <n v="5"/>
    <n v="1"/>
    <n v="7"/>
    <n v="2"/>
    <n v="15"/>
    <n v="145863"/>
    <n v="1.0283622303120051E-4"/>
    <n v="1.8423873122013726E-4"/>
    <n v="27"/>
    <n v="-12"/>
    <n v="-0.44444444444444442"/>
    <s v="Dalarna"/>
    <n v="0"/>
  </r>
  <r>
    <x v="0"/>
    <s v="20"/>
    <x v="15"/>
    <s v="ORT"/>
    <s v="2"/>
    <s v="062409"/>
    <s v="Transtibiella proteser, antal brukare som erhållit personligt förskrivna hjälpmedel"/>
    <s v="Transtibiella proteser"/>
    <n v="0"/>
    <n v="0"/>
    <n v="0"/>
    <n v="0"/>
    <n v="1"/>
    <n v="1"/>
    <n v="142524"/>
    <n v="7.0163621565490728E-6"/>
    <n v="8.1847726632153513E-5"/>
    <n v="12"/>
    <n v="-11"/>
    <n v="-0.91666666666666663"/>
    <s v="Dalarna"/>
    <n v="0"/>
  </r>
  <r>
    <x v="0"/>
    <s v="20"/>
    <x v="15"/>
    <s v="HMC"/>
    <s v=""/>
    <s v="120603"/>
    <s v="Gåstativ, antal brukare som erhållit personligt förskrivna hjälpmedel"/>
    <s v="Gåstativ"/>
    <m/>
    <m/>
    <m/>
    <m/>
    <m/>
    <n v="44"/>
    <n v="288387"/>
    <n v="1.5257275813403517E-4"/>
    <n v="1.243336228773866E-3"/>
    <n v="359"/>
    <n v="-315"/>
    <n v="-0.87743732590529244"/>
    <s v="Dalarna"/>
    <n v="0"/>
  </r>
  <r>
    <x v="0"/>
    <s v="20"/>
    <x v="15"/>
    <s v="HMC"/>
    <s v=""/>
    <s v="120606"/>
    <s v="Rollatorer, antal brukare som erhållit personligt förskrivna hjälpmedel"/>
    <s v="Rollatorer"/>
    <m/>
    <m/>
    <m/>
    <m/>
    <m/>
    <n v="5627"/>
    <n v="288387"/>
    <n v="1.9511975227732178E-2"/>
    <n v="1.9511975227732178E-2"/>
    <n v="5627"/>
    <n v="0"/>
    <n v="0"/>
    <s v="Dalarna"/>
    <n v="0"/>
  </r>
  <r>
    <x v="0"/>
    <s v="20"/>
    <x v="15"/>
    <s v="HMC"/>
    <s v=""/>
    <s v="120609"/>
    <s v="Gåstolar, antal brukare som erhållit personligt förskrivna hjälpmedel"/>
    <s v="Gåstolar"/>
    <m/>
    <m/>
    <m/>
    <m/>
    <m/>
    <n v="41"/>
    <n v="288387"/>
    <n v="1.4217007007944187E-4"/>
    <n v="1.3916454882521926E-4"/>
    <n v="40"/>
    <n v="1"/>
    <n v="2.4999999999999911E-2"/>
    <s v="Dalarna"/>
    <n v="0"/>
  </r>
  <r>
    <x v="0"/>
    <s v="20"/>
    <x v="15"/>
    <s v="HMC"/>
    <s v=""/>
    <s v="120612"/>
    <s v="Gåbord, antal brukare som erhållit personligt förskrivna hjälpmedel"/>
    <s v="Gåbord"/>
    <m/>
    <m/>
    <m/>
    <m/>
    <m/>
    <n v="711"/>
    <n v="288387"/>
    <n v="2.4654370689386139E-3"/>
    <n v="2.1670800508444329E-3"/>
    <n v="625"/>
    <n v="86"/>
    <n v="0.13759999999999994"/>
    <s v="Dalarna"/>
    <n v="0"/>
  </r>
  <r>
    <x v="0"/>
    <s v="20"/>
    <x v="15"/>
    <s v="HMC"/>
    <s v=""/>
    <s v="122203"/>
    <s v="Manuella tvåhjulsdrivna rullstolar, antal brukare som erhållit personligt förskrivna hjälpmedel"/>
    <s v="Manuella tvåhjulsdr. rullstolar"/>
    <m/>
    <m/>
    <m/>
    <m/>
    <m/>
    <n v="3057"/>
    <n v="288387"/>
    <n v="1.060033912763058E-2"/>
    <n v="1.0448831164670215E-2"/>
    <n v="3013"/>
    <n v="44"/>
    <n v="1.4603385330235641E-2"/>
    <s v="Dalarna"/>
    <n v="0"/>
  </r>
  <r>
    <x v="0"/>
    <s v="20"/>
    <x v="15"/>
    <s v="HMC"/>
    <s v=""/>
    <s v="122218"/>
    <s v="Manuella vårdarmanövrerade rullstolar, antal brukare som erhållit personligt förskrivna hjälpmedel"/>
    <s v="Manuella vårdarm. rullstolar"/>
    <m/>
    <m/>
    <m/>
    <m/>
    <m/>
    <n v="802"/>
    <n v="288387"/>
    <n v="2.7809852732612775E-3"/>
    <n v="4.5959477430963002E-3"/>
    <n v="1325"/>
    <n v="-523"/>
    <n v="-0.39471698113207543"/>
    <s v="Dalarna"/>
    <n v="0"/>
  </r>
  <r>
    <x v="0"/>
    <s v="20"/>
    <x v="15"/>
    <s v="HMC"/>
    <s v=""/>
    <s v="122303"/>
    <s v="Eldrivna rullstolar med manuell direktstyrning, antal brukare som erhållit personligt förskrivna hjälpmedel"/>
    <s v="El-rullstolar, manuell styrning"/>
    <m/>
    <m/>
    <m/>
    <m/>
    <m/>
    <n v="101"/>
    <n v="288387"/>
    <n v="3.5022383117130798E-4"/>
    <n v="3.072077289227249E-4"/>
    <n v="89"/>
    <n v="12"/>
    <n v="0.13483146067415741"/>
    <s v="Dalarna"/>
    <n v="0"/>
  </r>
  <r>
    <x v="0"/>
    <s v="20"/>
    <x v="15"/>
    <s v="HMC"/>
    <s v=""/>
    <s v="122306"/>
    <s v="Eldrivna rullstolar med elektronisk styrning, antal brukare som erhållit personligt förskrivna hjälpmedel"/>
    <s v="El-rullstolar, elektronisk styrning"/>
    <m/>
    <m/>
    <m/>
    <m/>
    <m/>
    <n v="123"/>
    <n v="288387"/>
    <n v="4.2651021023832556E-4"/>
    <n v="2.9987744139351743E-4"/>
    <n v="86"/>
    <n v="37"/>
    <n v="0.43023255813953498"/>
    <s v="Dalarna"/>
    <n v="0"/>
  </r>
  <r>
    <x v="0"/>
    <s v="20"/>
    <x v="15"/>
    <s v="HMC"/>
    <s v=""/>
    <s v="123603"/>
    <s v="Mobila lyftar för överflyttning av en sittande person med hjälp av slingsäten, antal brukare som erhållit personligt förskrivna hjälpmedel"/>
    <s v="Mob. lyftar slingsäten"/>
    <m/>
    <m/>
    <m/>
    <m/>
    <m/>
    <n v="283"/>
    <n v="288387"/>
    <n v="9.8132023981663524E-4"/>
    <n v="1.0768685325761014E-3"/>
    <n v="311"/>
    <n v="-28"/>
    <n v="-9.0032154340836001E-2"/>
    <s v="Dalarna"/>
    <n v="0"/>
  </r>
  <r>
    <x v="0"/>
    <s v="20"/>
    <x v="15"/>
    <s v="HMC"/>
    <s v=""/>
    <s v="123604"/>
    <s v="Mobila lyftar för överflyttning av en stående person, antal brukare som erhållit personligt förskrivna hjälpmedel"/>
    <s v="Mob. lyftar stående"/>
    <m/>
    <m/>
    <m/>
    <m/>
    <m/>
    <n v="27"/>
    <n v="288387"/>
    <n v="9.3624192491339759E-5"/>
    <n v="2.969509404354554E-4"/>
    <n v="86"/>
    <n v="-59"/>
    <n v="-0.68604651162790697"/>
    <s v="Dalarna"/>
    <n v="0"/>
  </r>
  <r>
    <x v="0"/>
    <s v="20"/>
    <x v="15"/>
    <s v="HMC"/>
    <s v=""/>
    <s v="123612"/>
    <s v="Stationära lyftar monterade på väggar, golv eller i tak, antal brukare som erhållit personligt förskrivna hjälpmedel"/>
    <s v="Stationära lyftar"/>
    <m/>
    <m/>
    <m/>
    <m/>
    <m/>
    <n v="184"/>
    <n v="288387"/>
    <n v="6.3803153401505619E-4"/>
    <n v="1.9038451254077757E-4"/>
    <n v="55"/>
    <n v="129"/>
    <n v="2.3454545454545452"/>
    <s v="Dalarna"/>
    <n v="0"/>
  </r>
  <r>
    <x v="0"/>
    <s v="20"/>
    <x v="15"/>
    <s v="HMC"/>
    <s v=""/>
    <s v="181210"/>
    <s v="Sängar och lösa sängbottnar, elektiskt reglerbara, antal brukare som erhållit personligt förskrivna hjälpmedel"/>
    <s v="Sängar o likn"/>
    <m/>
    <m/>
    <m/>
    <m/>
    <m/>
    <n v="678"/>
    <n v="288387"/>
    <n v="2.3510075003380874E-3"/>
    <n v="1.9835740397698399E-3"/>
    <n v="572"/>
    <n v="106"/>
    <n v="0.18531468531468542"/>
    <s v="Dalarna"/>
    <n v="0"/>
  </r>
  <r>
    <x v="0"/>
    <s v="20"/>
    <x v="15"/>
    <s v="HMC"/>
    <s v=""/>
    <s v="181224"/>
    <s v="Separata ställbara rygg- och benstöd för sängar, antal brukare som erhållit personligt förskrivna hjälpmedel"/>
    <s v="Stöd för sängar"/>
    <m/>
    <m/>
    <m/>
    <m/>
    <m/>
    <n v="283"/>
    <n v="288387"/>
    <n v="9.8132023981663524E-4"/>
    <n v="1.1815114311230961E-3"/>
    <n v="341"/>
    <n v="-58"/>
    <n v="-0.1700879765395894"/>
    <s v="Dalarna"/>
    <n v="0"/>
  </r>
  <r>
    <x v="0"/>
    <s v="20"/>
    <x v="15"/>
    <s v="SYN"/>
    <s v=""/>
    <s v="220318"/>
    <s v="Förstorande videosystem, antal brukare som erhållit personligt förskrivna hjälpmedel"/>
    <s v="Förstorande videosystem"/>
    <m/>
    <m/>
    <m/>
    <m/>
    <m/>
    <n v="82"/>
    <n v="288387"/>
    <n v="2.8434014015888374E-4"/>
    <n v="2.900988291741636E-4"/>
    <n v="84"/>
    <n v="-2"/>
    <n v="-2.3809523809523836E-2"/>
    <s v="Dalarna"/>
    <n v="0"/>
  </r>
  <r>
    <x v="0"/>
    <s v="20"/>
    <x v="15"/>
    <s v="HMC"/>
    <s v=""/>
    <s v="220906"/>
    <s v="Röstförstärkare för personligt bruk, antal brukare som erhållit personligt förskrivna hjälpmedel"/>
    <s v="Röstförstärkare"/>
    <m/>
    <m/>
    <m/>
    <m/>
    <m/>
    <n v="18"/>
    <n v="288387"/>
    <n v="6.2416128327559835E-5"/>
    <n v="5.2152598503220425E-5"/>
    <n v="15"/>
    <n v="3"/>
    <n v="0.19999999999999996"/>
    <s v="Dalarna"/>
    <n v="0"/>
  </r>
  <r>
    <x v="0"/>
    <s v="20"/>
    <x v="15"/>
    <s v="SYN"/>
    <s v=""/>
    <s v="221803"/>
    <s v="Utrustning för att spela in och återge ljud, antal brukare som erhållit personligt förskrivna hjälpmedel"/>
    <s v="Ljudutrustning"/>
    <m/>
    <m/>
    <m/>
    <m/>
    <m/>
    <n v="32"/>
    <n v="288387"/>
    <n v="1.1096200591566193E-4"/>
    <n v="1.9822806923721411E-4"/>
    <n v="57"/>
    <n v="-25"/>
    <n v="-0.43859649122807021"/>
    <s v="Dalarna"/>
    <n v="0"/>
  </r>
  <r>
    <x v="0"/>
    <s v="20"/>
    <x v="15"/>
    <s v="HMC"/>
    <s v=""/>
    <s v="222109"/>
    <s v="Samtalsapparater, antal brukare som erhållit personligt förskrivna hjälpmedel"/>
    <s v="Samtalsapparater"/>
    <m/>
    <m/>
    <m/>
    <m/>
    <m/>
    <n v="84"/>
    <n v="288387"/>
    <n v="2.9127526552861257E-4"/>
    <n v="2.5631475451854877E-4"/>
    <n v="74"/>
    <n v="10"/>
    <n v="0.13513513513513509"/>
    <s v="Dalarna"/>
    <n v="0"/>
  </r>
  <r>
    <x v="0"/>
    <s v="20"/>
    <x v="15"/>
    <s v="HMC"/>
    <s v=""/>
    <s v="222112"/>
    <s v="Programvara för närkommunikation, antal brukare som erhållit personligt förskrivna hjälpmedel"/>
    <s v="Programv. närkommunikation"/>
    <m/>
    <m/>
    <m/>
    <m/>
    <m/>
    <n v="9"/>
    <n v="288387"/>
    <n v="3.1208064163779917E-5"/>
    <n v="6.0939107493000965E-5"/>
    <n v="18"/>
    <n v="-9"/>
    <n v="-0.5"/>
    <s v="Dalarna"/>
    <n v="0"/>
  </r>
  <r>
    <x v="0"/>
    <s v="20"/>
    <x v="15"/>
    <s v="HMC"/>
    <s v=""/>
    <s v="222712"/>
    <s v="Ur och klockor, antal brukare som erhållit personligt förskrivna hjälpmedel"/>
    <s v="Ur och klockor"/>
    <m/>
    <m/>
    <m/>
    <m/>
    <m/>
    <n v="349"/>
    <n v="288387"/>
    <n v="1.2101793770176879E-3"/>
    <n v="1.4156552596311747E-3"/>
    <n v="408"/>
    <n v="-59"/>
    <n v="-0.14460784313725494"/>
    <s v="Dalarna"/>
    <n v="0"/>
  </r>
  <r>
    <x v="0"/>
    <s v="20"/>
    <x v="15"/>
    <s v="HMC"/>
    <s v=""/>
    <s v="222715"/>
    <s v="Kalendrar och tidtabeller, antal brukare som erhållit personligt förskrivna hjälpmedel"/>
    <s v="Kalendrar och tidtabeller"/>
    <m/>
    <m/>
    <m/>
    <m/>
    <m/>
    <n v="477"/>
    <n v="288387"/>
    <n v="1.6540274006803359E-3"/>
    <n v="1.4760095481574599E-3"/>
    <n v="426"/>
    <n v="51"/>
    <n v="0.11971830985915499"/>
    <s v="Dalarna"/>
    <n v="0"/>
  </r>
  <r>
    <x v="0"/>
    <s v="20"/>
    <x v="15"/>
    <s v="SYN"/>
    <s v=""/>
    <s v="223021"/>
    <s v="Läsmaskiner, antal brukare som erhållit personligt förskrivna hjälpmedel"/>
    <s v="Läsmaskiner"/>
    <m/>
    <m/>
    <m/>
    <m/>
    <m/>
    <n v="8"/>
    <n v="288387"/>
    <n v="2.7740501478915484E-5"/>
    <n v="1.7720352584386851E-5"/>
    <n v="5"/>
    <n v="3"/>
    <n v="0.60000000000000009"/>
    <s v="Dalarna"/>
    <n v="0"/>
  </r>
  <r>
    <x v="0"/>
    <s v="21"/>
    <x v="16"/>
    <s v="HOR"/>
    <s v="1"/>
    <s v="22061"/>
    <s v="I- och Bakom- örat hörapparater"/>
    <s v="I&amp;B hörapparater"/>
    <n v="20"/>
    <n v="216"/>
    <n v="441"/>
    <n v="625"/>
    <n v="248"/>
    <n v="1550"/>
    <n v="144953"/>
    <n v="1.0693121218601892E-2"/>
    <n v="9.4731992093085304E-3"/>
    <n v="1373"/>
    <n v="177"/>
    <n v="0.1289147851420247"/>
    <s v="Gävleborg"/>
    <n v="0"/>
  </r>
  <r>
    <x v="0"/>
    <s v="21"/>
    <x v="16"/>
    <s v="HOR"/>
    <s v="2"/>
    <s v="22061"/>
    <s v="I- och Bakom- örat hörapparater"/>
    <s v="I&amp;B hörapparater"/>
    <n v="15"/>
    <n v="207"/>
    <n v="242"/>
    <n v="449"/>
    <n v="328"/>
    <n v="1241"/>
    <n v="142814"/>
    <n v="8.6896242665284919E-3"/>
    <n v="7.869654917658243E-3"/>
    <n v="1124"/>
    <n v="117"/>
    <n v="0.10409252669039137"/>
    <s v="Gävleborg"/>
    <n v="0"/>
  </r>
  <r>
    <x v="0"/>
    <s v="21"/>
    <x v="16"/>
    <s v="HMC"/>
    <s v=""/>
    <s v="042718"/>
    <s v="Hjälpmedel för stimulering av sinnen och känslighet (tyngdtäcken), antal brukare som erhållit personligt förskrivna hjälpmedel"/>
    <s v="Tyngdtäcken"/>
    <m/>
    <m/>
    <m/>
    <m/>
    <m/>
    <n v="57"/>
    <n v="287767"/>
    <n v="1.9807691639416611E-4"/>
    <n v="1.5467336327229094E-3"/>
    <n v="445"/>
    <n v="-388"/>
    <n v="-0.87191011235955052"/>
    <s v="Gävleborg"/>
    <n v="0"/>
  </r>
  <r>
    <x v="0"/>
    <s v="21"/>
    <x v="16"/>
    <s v="ORT"/>
    <s v="1"/>
    <s v="061206"/>
    <s v="Ankelortoser"/>
    <s v="Ankelortoser"/>
    <n v="69"/>
    <n v="61"/>
    <n v="25"/>
    <n v="23"/>
    <n v="3"/>
    <n v="181"/>
    <n v="144953"/>
    <n v="1.2486806068173822E-3"/>
    <n v="1.5709435249726053E-3"/>
    <n v="228"/>
    <n v="-47"/>
    <n v="-0.20614035087719296"/>
    <s v="Gävleborg"/>
    <n v="0"/>
  </r>
  <r>
    <x v="0"/>
    <s v="21"/>
    <x v="16"/>
    <s v="ORT"/>
    <s v="2"/>
    <s v="061206"/>
    <s v="Ankelortoser"/>
    <s v="Ankelortoser"/>
    <n v="51"/>
    <n v="63"/>
    <n v="15"/>
    <n v="13"/>
    <n v="5"/>
    <n v="147"/>
    <n v="142814"/>
    <n v="1.0293108518772669E-3"/>
    <n v="1.4173259997212579E-3"/>
    <n v="202"/>
    <n v="-55"/>
    <n v="-0.2722772277227723"/>
    <s v="Gävleborg"/>
    <n v="0"/>
  </r>
  <r>
    <x v="0"/>
    <s v="21"/>
    <x v="16"/>
    <s v="ORT"/>
    <s v="1"/>
    <s v="061209"/>
    <s v="Knäortoser"/>
    <s v="Knäortoser"/>
    <n v="21"/>
    <n v="66"/>
    <n v="16"/>
    <n v="11"/>
    <n v="7"/>
    <n v="121"/>
    <n v="144953"/>
    <n v="8.3475333383924448E-4"/>
    <n v="8.3557730724650439E-4"/>
    <n v="121"/>
    <n v="0"/>
    <n v="0"/>
    <s v="Gävleborg"/>
    <n v="0"/>
  </r>
  <r>
    <x v="0"/>
    <s v="21"/>
    <x v="16"/>
    <s v="ORT"/>
    <s v="2"/>
    <s v="061209"/>
    <s v="Knäortoser"/>
    <s v="Knäortoser"/>
    <n v="18"/>
    <n v="86"/>
    <n v="15"/>
    <n v="13"/>
    <n v="10"/>
    <n v="142"/>
    <n v="142814"/>
    <n v="9.943002786841626E-4"/>
    <n v="1.1083116266507214E-3"/>
    <n v="158"/>
    <n v="-16"/>
    <n v="-0.10126582278481011"/>
    <s v="Gävleborg"/>
    <n v="0"/>
  </r>
  <r>
    <x v="0"/>
    <s v="21"/>
    <x v="16"/>
    <s v="ORT"/>
    <s v="1"/>
    <s v="061212"/>
    <s v="Helbensortoser"/>
    <s v="Helbensortoser"/>
    <n v="1"/>
    <n v="4"/>
    <n v="1"/>
    <n v="0"/>
    <n v="0"/>
    <n v="6"/>
    <n v="144953"/>
    <n v="4.1392727297813777E-5"/>
    <n v="3.6898567148582843E-5"/>
    <n v="5"/>
    <n v="1"/>
    <n v="0.19999999999999996"/>
    <s v="Gävleborg"/>
    <n v="0"/>
  </r>
  <r>
    <x v="0"/>
    <s v="21"/>
    <x v="16"/>
    <s v="ORT"/>
    <s v="2"/>
    <s v="061212"/>
    <s v="Helbensortoser"/>
    <s v="Helbensortoser"/>
    <n v="1"/>
    <n v="2"/>
    <n v="0"/>
    <n v="0"/>
    <n v="0"/>
    <n v="3"/>
    <n v="142814"/>
    <n v="2.1006343915862591E-5"/>
    <n v="2.8979089907315027E-5"/>
    <n v="4"/>
    <n v="-1"/>
    <n v="-0.25"/>
    <s v="Gävleborg"/>
    <n v="0"/>
  </r>
  <r>
    <x v="0"/>
    <s v="21"/>
    <x v="16"/>
    <s v="ORT"/>
    <s v="1"/>
    <s v="062409"/>
    <s v="Transtibiella proteser, antal brukare som erhållit personligt förskrivna hjälpmedel"/>
    <s v="Transtibiella proteser"/>
    <n v="0"/>
    <n v="10"/>
    <n v="4"/>
    <n v="10"/>
    <n v="3"/>
    <n v="27"/>
    <n v="144953"/>
    <n v="1.8626727284016197E-4"/>
    <n v="1.8423873122013726E-4"/>
    <n v="27"/>
    <n v="0"/>
    <n v="0"/>
    <s v="Gävleborg"/>
    <n v="0"/>
  </r>
  <r>
    <x v="0"/>
    <s v="21"/>
    <x v="16"/>
    <s v="ORT"/>
    <s v="2"/>
    <s v="062409"/>
    <s v="Transtibiella proteser, antal brukare som erhållit personligt förskrivna hjälpmedel"/>
    <s v="Transtibiella proteser"/>
    <n v="0"/>
    <n v="12"/>
    <n v="1"/>
    <n v="2"/>
    <n v="3"/>
    <n v="18"/>
    <n v="142814"/>
    <n v="1.2603806349517554E-4"/>
    <n v="8.1847726632153513E-5"/>
    <n v="12"/>
    <n v="6"/>
    <n v="0.5"/>
    <s v="Gävleborg"/>
    <n v="0"/>
  </r>
  <r>
    <x v="0"/>
    <s v="21"/>
    <x v="16"/>
    <s v="HMC"/>
    <s v=""/>
    <s v="120603"/>
    <s v="Gåstativ, antal brukare som erhållit personligt förskrivna hjälpmedel"/>
    <s v="Gåstativ"/>
    <m/>
    <m/>
    <m/>
    <m/>
    <m/>
    <n v="368"/>
    <n v="287767"/>
    <n v="1.2788123725097041E-3"/>
    <n v="1.243336228773866E-3"/>
    <n v="358"/>
    <n v="10"/>
    <n v="2.7932960893854775E-2"/>
    <s v="Gävleborg"/>
    <n v="0"/>
  </r>
  <r>
    <x v="0"/>
    <s v="21"/>
    <x v="16"/>
    <s v="HMC"/>
    <s v=""/>
    <s v="120606"/>
    <s v="Rollatorer, antal brukare som erhållit personligt förskrivna hjälpmedel"/>
    <s v="Rollatorer"/>
    <m/>
    <m/>
    <m/>
    <m/>
    <m/>
    <n v="2393"/>
    <n v="287767"/>
    <n v="8.3157554549340273E-3"/>
    <n v="1.9511975227732178E-2"/>
    <n v="5615"/>
    <n v="-3222"/>
    <n v="-0.57382012466607302"/>
    <s v="Gävleborg"/>
    <n v="1"/>
  </r>
  <r>
    <x v="0"/>
    <s v="21"/>
    <x v="16"/>
    <s v="HMC"/>
    <s v=""/>
    <s v="120609"/>
    <s v="Gåstolar, antal brukare som erhållit personligt förskrivna hjälpmedel"/>
    <s v="Gåstolar"/>
    <m/>
    <m/>
    <m/>
    <m/>
    <m/>
    <n v="41"/>
    <n v="287767"/>
    <n v="1.4247637845896159E-4"/>
    <n v="1.3916454882521926E-4"/>
    <n v="40"/>
    <n v="1"/>
    <n v="2.4999999999999911E-2"/>
    <s v="Gävleborg"/>
    <n v="0"/>
  </r>
  <r>
    <x v="0"/>
    <s v="21"/>
    <x v="16"/>
    <s v="HMC"/>
    <s v=""/>
    <s v="120612"/>
    <s v="Gåbord, antal brukare som erhållit personligt förskrivna hjälpmedel"/>
    <s v="Gåbord"/>
    <m/>
    <m/>
    <m/>
    <m/>
    <m/>
    <n v="621"/>
    <n v="287767"/>
    <n v="2.1579958786101254E-3"/>
    <n v="2.1670800508444329E-3"/>
    <n v="624"/>
    <n v="-3"/>
    <n v="-4.8076923076922906E-3"/>
    <s v="Gävleborg"/>
    <n v="0"/>
  </r>
  <r>
    <x v="0"/>
    <s v="21"/>
    <x v="16"/>
    <s v="HMC"/>
    <s v=""/>
    <s v="122203"/>
    <s v="Manuella tvåhjulsdrivna rullstolar, antal brukare som erhållit personligt förskrivna hjälpmedel"/>
    <s v="Manuella tvåhjulsdr. rullstolar"/>
    <m/>
    <m/>
    <m/>
    <m/>
    <m/>
    <n v="2936"/>
    <n v="287767"/>
    <n v="1.020269871111003E-2"/>
    <n v="1.0448831164670215E-2"/>
    <n v="3007"/>
    <n v="-71"/>
    <n v="-2.3611572996341867E-2"/>
    <s v="Gävleborg"/>
    <n v="0"/>
  </r>
  <r>
    <x v="0"/>
    <s v="21"/>
    <x v="16"/>
    <s v="HMC"/>
    <s v=""/>
    <s v="122218"/>
    <s v="Manuella vårdarmanövrerade rullstolar, antal brukare som erhållit personligt förskrivna hjälpmedel"/>
    <s v="Manuella vårdarm. rullstolar"/>
    <m/>
    <m/>
    <m/>
    <m/>
    <m/>
    <n v="1312"/>
    <n v="287767"/>
    <n v="4.559244110686771E-3"/>
    <n v="4.5959477430963002E-3"/>
    <n v="1323"/>
    <n v="-11"/>
    <n v="-8.3144368858654172E-3"/>
    <s v="Gävleborg"/>
    <n v="0"/>
  </r>
  <r>
    <x v="0"/>
    <s v="21"/>
    <x v="16"/>
    <s v="HMC"/>
    <s v=""/>
    <s v="122303"/>
    <s v="Eldrivna rullstolar med manuell direktstyrning, antal brukare som erhållit personligt förskrivna hjälpmedel"/>
    <s v="El-rullstolar, manuell styrning"/>
    <m/>
    <m/>
    <m/>
    <m/>
    <m/>
    <n v="15"/>
    <n v="287767"/>
    <n v="5.2125504314254243E-5"/>
    <n v="3.072077289227249E-4"/>
    <n v="88"/>
    <n v="-73"/>
    <n v="-0.82954545454545459"/>
    <s v="Gävleborg"/>
    <n v="0"/>
  </r>
  <r>
    <x v="0"/>
    <s v="21"/>
    <x v="16"/>
    <s v="HMC"/>
    <s v=""/>
    <s v="122306"/>
    <s v="Eldrivna rullstolar med elektronisk styrning, antal brukare som erhållit personligt förskrivna hjälpmedel"/>
    <s v="El-rullstolar, elektronisk styrning"/>
    <m/>
    <m/>
    <m/>
    <m/>
    <m/>
    <n v="98"/>
    <n v="287767"/>
    <n v="3.405532948531277E-4"/>
    <n v="2.9987744139351743E-4"/>
    <n v="86"/>
    <n v="12"/>
    <n v="0.13953488372093026"/>
    <s v="Gävleborg"/>
    <n v="0"/>
  </r>
  <r>
    <x v="0"/>
    <s v="21"/>
    <x v="16"/>
    <s v="HMC"/>
    <s v=""/>
    <s v="123603"/>
    <s v="Mobila lyftar för överflyttning av en sittande person med hjälp av slingsäten, antal brukare som erhållit personligt förskrivna hjälpmedel"/>
    <s v="Mob. lyftar slingsäten"/>
    <m/>
    <m/>
    <m/>
    <m/>
    <m/>
    <n v="471"/>
    <n v="287767"/>
    <n v="1.6367408354675832E-3"/>
    <n v="1.0768685325761014E-3"/>
    <n v="310"/>
    <n v="161"/>
    <n v="0.51935483870967736"/>
    <s v="Gävleborg"/>
    <n v="0"/>
  </r>
  <r>
    <x v="0"/>
    <s v="21"/>
    <x v="16"/>
    <s v="HMC"/>
    <s v=""/>
    <s v="123604"/>
    <s v="Mobila lyftar för överflyttning av en stående person, antal brukare som erhållit personligt förskrivna hjälpmedel"/>
    <s v="Mob. lyftar stående"/>
    <m/>
    <m/>
    <m/>
    <m/>
    <m/>
    <n v="153"/>
    <n v="287767"/>
    <n v="5.316801440053932E-4"/>
    <n v="2.969509404354554E-4"/>
    <n v="85"/>
    <n v="68"/>
    <n v="0.8"/>
    <s v="Gävleborg"/>
    <n v="0"/>
  </r>
  <r>
    <x v="0"/>
    <s v="21"/>
    <x v="16"/>
    <s v="HMC"/>
    <s v=""/>
    <s v="123612"/>
    <s v="Stationära lyftar monterade på väggar, golv eller i tak, antal brukare som erhållit personligt förskrivna hjälpmedel"/>
    <s v="Stationära lyftar"/>
    <m/>
    <m/>
    <m/>
    <m/>
    <m/>
    <n v="55"/>
    <n v="287767"/>
    <n v="1.9112684915226555E-4"/>
    <n v="1.9038451254077757E-4"/>
    <n v="55"/>
    <n v="0"/>
    <n v="0"/>
    <s v="Gävleborg"/>
    <n v="0"/>
  </r>
  <r>
    <x v="0"/>
    <s v="21"/>
    <x v="16"/>
    <s v="HMC"/>
    <s v=""/>
    <s v="181210"/>
    <s v="Sängar och lösa sängbottnar, elektiskt reglerbara, antal brukare som erhållit personligt förskrivna hjälpmedel"/>
    <s v="Sängar o likn"/>
    <m/>
    <m/>
    <m/>
    <m/>
    <m/>
    <n v="1140"/>
    <n v="287767"/>
    <n v="3.9615383278833226E-3"/>
    <n v="1.9835740397698399E-3"/>
    <n v="571"/>
    <n v="569"/>
    <n v="0.99649737302977237"/>
    <s v="Gävleborg"/>
    <n v="1"/>
  </r>
  <r>
    <x v="0"/>
    <s v="21"/>
    <x v="16"/>
    <s v="HMC"/>
    <s v=""/>
    <s v="181224"/>
    <s v="Separata ställbara rygg- och benstöd för sängar, antal brukare som erhållit personligt förskrivna hjälpmedel"/>
    <s v="Stöd för sängar"/>
    <m/>
    <m/>
    <m/>
    <m/>
    <m/>
    <n v="340"/>
    <n v="287767"/>
    <n v="1.1815114311230961E-3"/>
    <n v="1.1815114311230961E-3"/>
    <n v="340"/>
    <n v="0"/>
    <n v="0"/>
    <s v="Gävleborg"/>
    <n v="0"/>
  </r>
  <r>
    <x v="0"/>
    <s v="21"/>
    <x v="16"/>
    <s v="SYN"/>
    <s v=""/>
    <s v="220318"/>
    <s v="Förstorande videosystem, antal brukare som erhållit personligt förskrivna hjälpmedel"/>
    <s v="Förstorande videosystem"/>
    <m/>
    <m/>
    <m/>
    <m/>
    <m/>
    <n v="70"/>
    <n v="287767"/>
    <n v="2.4325235346651979E-4"/>
    <n v="2.900988291741636E-4"/>
    <n v="83"/>
    <n v="-13"/>
    <n v="-0.15662650602409633"/>
    <s v="Gävleborg"/>
    <n v="0"/>
  </r>
  <r>
    <x v="0"/>
    <s v="21"/>
    <x v="16"/>
    <s v="HMC"/>
    <s v=""/>
    <s v="220906"/>
    <s v="Röstförstärkare för personligt bruk, antal brukare som erhållit personligt förskrivna hjälpmedel"/>
    <s v="Röstförstärkare"/>
    <m/>
    <m/>
    <m/>
    <m/>
    <m/>
    <n v="18"/>
    <n v="287767"/>
    <n v="6.2550605177105086E-5"/>
    <n v="5.2152598503220425E-5"/>
    <n v="15"/>
    <n v="3"/>
    <n v="0.19999999999999996"/>
    <s v="Gävleborg"/>
    <n v="0"/>
  </r>
  <r>
    <x v="0"/>
    <s v="21"/>
    <x v="16"/>
    <s v="SYN"/>
    <s v=""/>
    <s v="221803"/>
    <s v="Utrustning för att spela in och återge ljud, antal brukare som erhållit personligt förskrivna hjälpmedel"/>
    <s v="Ljudutrustning"/>
    <m/>
    <m/>
    <m/>
    <m/>
    <m/>
    <n v="2"/>
    <n v="287767"/>
    <n v="6.9500672419005652E-6"/>
    <n v="1.9822806923721411E-4"/>
    <n v="57"/>
    <n v="-55"/>
    <n v="-0.96491228070175439"/>
    <s v="Gävleborg"/>
    <n v="0"/>
  </r>
  <r>
    <x v="0"/>
    <s v="21"/>
    <x v="16"/>
    <s v="HMC"/>
    <s v=""/>
    <s v="222109"/>
    <s v="Samtalsapparater, antal brukare som erhållit personligt förskrivna hjälpmedel"/>
    <s v="Samtalsapparater"/>
    <m/>
    <m/>
    <m/>
    <m/>
    <m/>
    <n v="93"/>
    <n v="287767"/>
    <n v="3.2317812674837631E-4"/>
    <n v="2.5631475451854877E-4"/>
    <n v="74"/>
    <n v="19"/>
    <n v="0.2567567567567568"/>
    <s v="Gävleborg"/>
    <n v="0"/>
  </r>
  <r>
    <x v="0"/>
    <s v="21"/>
    <x v="16"/>
    <s v="HMC"/>
    <s v=""/>
    <s v="222112"/>
    <s v="Programvara för närkommunikation, antal brukare som erhållit personligt förskrivna hjälpmedel"/>
    <s v="Programv. närkommunikation"/>
    <m/>
    <m/>
    <m/>
    <m/>
    <m/>
    <n v="26"/>
    <n v="287767"/>
    <n v="9.0350874144707344E-5"/>
    <n v="6.0939107493000965E-5"/>
    <n v="18"/>
    <n v="8"/>
    <n v="0.44444444444444442"/>
    <s v="Gävleborg"/>
    <n v="0"/>
  </r>
  <r>
    <x v="0"/>
    <s v="21"/>
    <x v="16"/>
    <s v="HMC"/>
    <s v=""/>
    <s v="222712"/>
    <s v="Ur och klockor, antal brukare som erhållit personligt förskrivna hjälpmedel"/>
    <s v="Ur och klockor"/>
    <m/>
    <m/>
    <m/>
    <m/>
    <m/>
    <n v="194"/>
    <n v="287767"/>
    <n v="6.7415652246435485E-4"/>
    <n v="1.4156552596311747E-3"/>
    <n v="407"/>
    <n v="-213"/>
    <n v="-0.52334152334152328"/>
    <s v="Gävleborg"/>
    <n v="0"/>
  </r>
  <r>
    <x v="0"/>
    <s v="21"/>
    <x v="16"/>
    <s v="HMC"/>
    <s v=""/>
    <s v="222715"/>
    <s v="Kalendrar och tidtabeller, antal brukare som erhållit personligt förskrivna hjälpmedel"/>
    <s v="Kalendrar och tidtabeller"/>
    <m/>
    <m/>
    <m/>
    <m/>
    <m/>
    <n v="260"/>
    <n v="287767"/>
    <n v="9.0350874144707347E-4"/>
    <n v="1.4760095481574599E-3"/>
    <n v="425"/>
    <n v="-165"/>
    <n v="-0.38823529411764701"/>
    <s v="Gävleborg"/>
    <n v="0"/>
  </r>
  <r>
    <x v="0"/>
    <s v="21"/>
    <x v="16"/>
    <s v="SYN"/>
    <s v=""/>
    <s v="223021"/>
    <s v="Läsmaskiner, antal brukare som erhållit personligt förskrivna hjälpmedel"/>
    <s v="Läsmaskiner"/>
    <m/>
    <m/>
    <m/>
    <m/>
    <m/>
    <n v="6"/>
    <n v="287767"/>
    <n v="2.0850201725701697E-5"/>
    <n v="1.7720352584386851E-5"/>
    <n v="5"/>
    <n v="1"/>
    <n v="0.19999999999999996"/>
    <s v="Gävleborg"/>
    <n v="0"/>
  </r>
  <r>
    <x v="0"/>
    <s v="22"/>
    <x v="17"/>
    <s v="HOR"/>
    <s v="1"/>
    <s v="22061"/>
    <s v="I- och Bakom- örat hörapparater"/>
    <s v="I&amp;B hörapparater"/>
    <n v="36"/>
    <n v="215"/>
    <n v="364"/>
    <n v="553"/>
    <n v="256"/>
    <n v="1424"/>
    <n v="123440"/>
    <n v="1.1535968891769281E-2"/>
    <n v="9.4731992093085304E-3"/>
    <n v="1169"/>
    <n v="255"/>
    <n v="0.21813515825491869"/>
    <s v="Västernorrland"/>
    <n v="0"/>
  </r>
  <r>
    <x v="0"/>
    <s v="22"/>
    <x v="17"/>
    <s v="HOR"/>
    <s v="2"/>
    <s v="22061"/>
    <s v="I- och Bakom- örat hörapparater"/>
    <s v="I&amp;B hörapparater"/>
    <n v="33"/>
    <n v="198"/>
    <n v="213"/>
    <n v="413"/>
    <n v="340"/>
    <n v="1197"/>
    <n v="120753"/>
    <n v="9.9127971975851523E-3"/>
    <n v="7.869654917658243E-3"/>
    <n v="950"/>
    <n v="247"/>
    <n v="0.26"/>
    <s v="Västernorrland"/>
    <n v="0"/>
  </r>
  <r>
    <x v="0"/>
    <s v="22"/>
    <x v="17"/>
    <s v="HMC"/>
    <s v=""/>
    <s v="042718"/>
    <s v="Hjälpmedel för stimulering av sinnen och känslighet (tyngdtäcken), antal brukare som erhållit personligt förskrivna hjälpmedel"/>
    <s v="Tyngdtäcken"/>
    <m/>
    <m/>
    <m/>
    <m/>
    <m/>
    <n v="2"/>
    <n v="244193"/>
    <n v="8.1902429635575146E-6"/>
    <n v="1.5467336327229094E-3"/>
    <n v="378"/>
    <n v="-376"/>
    <n v="-0.99470899470899465"/>
    <s v="Västernorrland"/>
    <n v="0"/>
  </r>
  <r>
    <x v="0"/>
    <s v="22"/>
    <x v="17"/>
    <s v="ORT"/>
    <s v="1"/>
    <s v="061206"/>
    <s v="Ankelortoser"/>
    <s v="Ankelortoser"/>
    <n v="49"/>
    <n v="94"/>
    <n v="47"/>
    <n v="26"/>
    <n v="9"/>
    <n v="225"/>
    <n v="123440"/>
    <n v="1.822747893713545E-3"/>
    <n v="1.5709435249726053E-3"/>
    <n v="194"/>
    <n v="31"/>
    <n v="0.15979381443298979"/>
    <s v="Västernorrland"/>
    <n v="0"/>
  </r>
  <r>
    <x v="0"/>
    <s v="22"/>
    <x v="17"/>
    <s v="ORT"/>
    <s v="2"/>
    <s v="061206"/>
    <s v="Ankelortoser"/>
    <s v="Ankelortoser"/>
    <n v="31"/>
    <n v="98"/>
    <n v="38"/>
    <n v="18"/>
    <n v="14"/>
    <n v="199"/>
    <n v="120753"/>
    <n v="1.6479921823888434E-3"/>
    <n v="1.4173259997212579E-3"/>
    <n v="171"/>
    <n v="28"/>
    <n v="0.16374269005847952"/>
    <s v="Västernorrland"/>
    <n v="0"/>
  </r>
  <r>
    <x v="0"/>
    <s v="22"/>
    <x v="17"/>
    <s v="ORT"/>
    <s v="1"/>
    <s v="061209"/>
    <s v="Knäortoser"/>
    <s v="Knäortoser"/>
    <n v="20"/>
    <n v="79"/>
    <n v="39"/>
    <n v="35"/>
    <n v="8"/>
    <n v="181"/>
    <n v="123440"/>
    <n v="1.4662994167206739E-3"/>
    <n v="8.3557730724650439E-4"/>
    <n v="103"/>
    <n v="78"/>
    <n v="0.75728155339805836"/>
    <s v="Västernorrland"/>
    <n v="0"/>
  </r>
  <r>
    <x v="0"/>
    <s v="22"/>
    <x v="17"/>
    <s v="ORT"/>
    <s v="2"/>
    <s v="061209"/>
    <s v="Knäortoser"/>
    <s v="Knäortoser"/>
    <n v="16"/>
    <n v="117"/>
    <n v="44"/>
    <n v="31"/>
    <n v="16"/>
    <n v="224"/>
    <n v="120753"/>
    <n v="1.8550263761562859E-3"/>
    <n v="1.1083116266507214E-3"/>
    <n v="134"/>
    <n v="90"/>
    <n v="0.67164179104477606"/>
    <s v="Västernorrland"/>
    <n v="0"/>
  </r>
  <r>
    <x v="0"/>
    <s v="22"/>
    <x v="17"/>
    <s v="ORT"/>
    <s v="1"/>
    <s v="061212"/>
    <s v="Helbensortoser"/>
    <s v="Helbensortoser"/>
    <n v="0"/>
    <n v="1"/>
    <n v="1"/>
    <n v="2"/>
    <n v="0"/>
    <n v="4"/>
    <n v="123440"/>
    <n v="3.2404406999351915E-5"/>
    <n v="3.6898567148582843E-5"/>
    <n v="5"/>
    <n v="-1"/>
    <n v="-0.19999999999999996"/>
    <s v="Västernorrland"/>
    <n v="0"/>
  </r>
  <r>
    <x v="0"/>
    <s v="22"/>
    <x v="17"/>
    <s v="ORT"/>
    <s v="2"/>
    <s v="061212"/>
    <s v="Helbensortoser"/>
    <s v="Helbensortoser"/>
    <n v="0"/>
    <n v="2"/>
    <n v="0"/>
    <n v="0"/>
    <n v="0"/>
    <n v="2"/>
    <n v="120753"/>
    <n v="1.6562735501395409E-5"/>
    <n v="2.8979089907315027E-5"/>
    <n v="3"/>
    <n v="-1"/>
    <n v="-0.33333333333333337"/>
    <s v="Västernorrland"/>
    <n v="0"/>
  </r>
  <r>
    <x v="0"/>
    <s v="22"/>
    <x v="17"/>
    <s v="ORT"/>
    <s v="1"/>
    <s v="062409"/>
    <s v="Transtibiella proteser, antal brukare som erhållit personligt förskrivna hjälpmedel"/>
    <s v="Transtibiella proteser"/>
    <n v="0"/>
    <n v="14"/>
    <n v="13"/>
    <n v="9"/>
    <n v="4"/>
    <n v="40"/>
    <n v="123440"/>
    <n v="3.2404406999351912E-4"/>
    <n v="1.8423873122013726E-4"/>
    <n v="23"/>
    <n v="17"/>
    <n v="0.73913043478260865"/>
    <s v="Västernorrland"/>
    <n v="0"/>
  </r>
  <r>
    <x v="0"/>
    <s v="22"/>
    <x v="17"/>
    <s v="ORT"/>
    <s v="2"/>
    <s v="062409"/>
    <s v="Transtibiella proteser, antal brukare som erhållit personligt förskrivna hjälpmedel"/>
    <s v="Transtibiella proteser"/>
    <n v="1"/>
    <n v="3"/>
    <n v="1"/>
    <n v="4"/>
    <n v="5"/>
    <n v="14"/>
    <n v="120753"/>
    <n v="1.1593914850976787E-4"/>
    <n v="8.1847726632153513E-5"/>
    <n v="10"/>
    <n v="4"/>
    <n v="0.39999999999999991"/>
    <s v="Västernorrland"/>
    <n v="0"/>
  </r>
  <r>
    <x v="0"/>
    <s v="22"/>
    <x v="17"/>
    <s v="HMC"/>
    <s v=""/>
    <s v="120603"/>
    <s v="Gåstativ, antal brukare som erhållit personligt förskrivna hjälpmedel"/>
    <s v="Gåstativ"/>
    <m/>
    <m/>
    <m/>
    <m/>
    <m/>
    <n v="0"/>
    <n v="244193"/>
    <n v="0"/>
    <n v="1.243336228773866E-3"/>
    <n v="304"/>
    <n v="-304"/>
    <n v="-1"/>
    <s v="Västernorrland"/>
    <n v="0"/>
  </r>
  <r>
    <x v="0"/>
    <s v="22"/>
    <x v="17"/>
    <s v="HMC"/>
    <s v=""/>
    <s v="120606"/>
    <s v="Rollatorer, antal brukare som erhållit personligt förskrivna hjälpmedel"/>
    <s v="Rollatorer"/>
    <m/>
    <m/>
    <m/>
    <m/>
    <m/>
    <n v="5827"/>
    <n v="244193"/>
    <n v="2.3862272874324818E-2"/>
    <n v="1.9511975227732178E-2"/>
    <n v="4765"/>
    <n v="1062"/>
    <n v="0.222875131164743"/>
    <s v="Västernorrland"/>
    <n v="0"/>
  </r>
  <r>
    <x v="0"/>
    <s v="22"/>
    <x v="17"/>
    <s v="HMC"/>
    <s v=""/>
    <s v="120609"/>
    <s v="Gåstolar, antal brukare som erhållit personligt förskrivna hjälpmedel"/>
    <s v="Gåstolar"/>
    <m/>
    <m/>
    <m/>
    <m/>
    <m/>
    <n v="39"/>
    <n v="244193"/>
    <n v="1.5970973778937152E-4"/>
    <n v="1.3916454882521926E-4"/>
    <n v="34"/>
    <n v="5"/>
    <n v="0.14705882352941169"/>
    <s v="Västernorrland"/>
    <n v="0"/>
  </r>
  <r>
    <x v="0"/>
    <s v="22"/>
    <x v="17"/>
    <s v="HMC"/>
    <s v=""/>
    <s v="120612"/>
    <s v="Gåbord, antal brukare som erhållit personligt förskrivna hjälpmedel"/>
    <s v="Gåbord"/>
    <m/>
    <m/>
    <m/>
    <m/>
    <m/>
    <n v="581"/>
    <n v="244193"/>
    <n v="2.3792655809134577E-3"/>
    <n v="2.1670800508444329E-3"/>
    <n v="529"/>
    <n v="52"/>
    <n v="9.8298676748582281E-2"/>
    <s v="Västernorrland"/>
    <n v="0"/>
  </r>
  <r>
    <x v="0"/>
    <s v="22"/>
    <x v="17"/>
    <s v="HMC"/>
    <s v=""/>
    <s v="122203"/>
    <s v="Manuella tvåhjulsdrivna rullstolar, antal brukare som erhållit personligt förskrivna hjälpmedel"/>
    <s v="Manuella tvåhjulsdr. rullstolar"/>
    <m/>
    <m/>
    <m/>
    <m/>
    <m/>
    <n v="2647"/>
    <n v="244193"/>
    <n v="1.083978656226837E-2"/>
    <n v="1.0448831164670215E-2"/>
    <n v="2552"/>
    <n v="95"/>
    <n v="3.7225705329153591E-2"/>
    <s v="Västernorrland"/>
    <n v="0"/>
  </r>
  <r>
    <x v="0"/>
    <s v="22"/>
    <x v="17"/>
    <s v="HMC"/>
    <s v=""/>
    <s v="122218"/>
    <s v="Manuella vårdarmanövrerade rullstolar, antal brukare som erhållit personligt förskrivna hjälpmedel"/>
    <s v="Manuella vårdarm. rullstolar"/>
    <m/>
    <m/>
    <m/>
    <m/>
    <m/>
    <n v="1748"/>
    <n v="244193"/>
    <n v="7.1582723501492675E-3"/>
    <n v="4.5959477430963002E-3"/>
    <n v="1122"/>
    <n v="626"/>
    <n v="0.55793226381461669"/>
    <s v="Västernorrland"/>
    <n v="1"/>
  </r>
  <r>
    <x v="0"/>
    <s v="22"/>
    <x v="17"/>
    <s v="HMC"/>
    <s v=""/>
    <s v="122303"/>
    <s v="Eldrivna rullstolar med manuell direktstyrning, antal brukare som erhållit personligt förskrivna hjälpmedel"/>
    <s v="El-rullstolar, manuell styrning"/>
    <m/>
    <m/>
    <m/>
    <m/>
    <m/>
    <n v="43"/>
    <n v="244193"/>
    <n v="1.7609022371648656E-4"/>
    <n v="3.072077289227249E-4"/>
    <n v="75"/>
    <n v="-32"/>
    <n v="-0.42666666666666664"/>
    <s v="Västernorrland"/>
    <n v="0"/>
  </r>
  <r>
    <x v="0"/>
    <s v="22"/>
    <x v="17"/>
    <s v="HMC"/>
    <s v=""/>
    <s v="122306"/>
    <s v="Eldrivna rullstolar med elektronisk styrning, antal brukare som erhållit personligt förskrivna hjälpmedel"/>
    <s v="El-rullstolar, elektronisk styrning"/>
    <m/>
    <m/>
    <m/>
    <m/>
    <m/>
    <n v="127"/>
    <n v="244193"/>
    <n v="5.2008042818590212E-4"/>
    <n v="2.9987744139351743E-4"/>
    <n v="73"/>
    <n v="54"/>
    <n v="0.73972602739726034"/>
    <s v="Västernorrland"/>
    <n v="0"/>
  </r>
  <r>
    <x v="0"/>
    <s v="22"/>
    <x v="17"/>
    <s v="HMC"/>
    <s v=""/>
    <s v="123603"/>
    <s v="Mobila lyftar för överflyttning av en sittande person med hjälp av slingsäten, antal brukare som erhållit personligt förskrivna hjälpmedel"/>
    <s v="Mob. lyftar slingsäten"/>
    <m/>
    <m/>
    <m/>
    <m/>
    <m/>
    <n v="412"/>
    <n v="244193"/>
    <n v="1.6871900504928478E-3"/>
    <n v="1.0768685325761014E-3"/>
    <n v="263"/>
    <n v="149"/>
    <n v="0.56653992395437269"/>
    <s v="Västernorrland"/>
    <n v="0"/>
  </r>
  <r>
    <x v="0"/>
    <s v="22"/>
    <x v="17"/>
    <s v="HMC"/>
    <s v=""/>
    <s v="123604"/>
    <s v="Mobila lyftar för överflyttning av en stående person, antal brukare som erhållit personligt förskrivna hjälpmedel"/>
    <s v="Mob. lyftar stående"/>
    <m/>
    <m/>
    <m/>
    <m/>
    <m/>
    <n v="88"/>
    <n v="244193"/>
    <n v="3.6037069039653063E-4"/>
    <n v="2.969509404354554E-4"/>
    <n v="73"/>
    <n v="15"/>
    <n v="0.20547945205479445"/>
    <s v="Västernorrland"/>
    <n v="0"/>
  </r>
  <r>
    <x v="0"/>
    <s v="22"/>
    <x v="17"/>
    <s v="HMC"/>
    <s v=""/>
    <s v="123612"/>
    <s v="Stationära lyftar monterade på väggar, golv eller i tak, antal brukare som erhållit personligt förskrivna hjälpmedel"/>
    <s v="Stationära lyftar"/>
    <m/>
    <m/>
    <m/>
    <m/>
    <m/>
    <n v="6"/>
    <n v="244193"/>
    <n v="2.457072889067254E-5"/>
    <n v="1.9038451254077757E-4"/>
    <n v="46"/>
    <n v="-40"/>
    <n v="-0.86956521739130432"/>
    <s v="Västernorrland"/>
    <n v="0"/>
  </r>
  <r>
    <x v="0"/>
    <s v="22"/>
    <x v="17"/>
    <s v="HMC"/>
    <s v=""/>
    <s v="181210"/>
    <s v="Sängar och lösa sängbottnar, elektiskt reglerbara, antal brukare som erhållit personligt förskrivna hjälpmedel"/>
    <s v="Sängar o likn"/>
    <m/>
    <m/>
    <m/>
    <m/>
    <m/>
    <n v="673"/>
    <n v="244193"/>
    <n v="2.7560167572371033E-3"/>
    <n v="1.9835740397698399E-3"/>
    <n v="484"/>
    <n v="189"/>
    <n v="0.39049586776859502"/>
    <s v="Västernorrland"/>
    <n v="0"/>
  </r>
  <r>
    <x v="0"/>
    <s v="22"/>
    <x v="17"/>
    <s v="HMC"/>
    <s v=""/>
    <s v="181224"/>
    <s v="Separata ställbara rygg- och benstöd för sängar, antal brukare som erhållit personligt förskrivna hjälpmedel"/>
    <s v="Stöd för sängar"/>
    <m/>
    <m/>
    <m/>
    <m/>
    <m/>
    <n v="369"/>
    <n v="244193"/>
    <n v="1.5110998267763613E-3"/>
    <n v="1.1815114311230961E-3"/>
    <n v="289"/>
    <n v="80"/>
    <n v="0.27681660899653981"/>
    <s v="Västernorrland"/>
    <n v="0"/>
  </r>
  <r>
    <x v="0"/>
    <s v="22"/>
    <x v="17"/>
    <s v="SYN"/>
    <s v=""/>
    <s v="220318"/>
    <s v="Förstorande videosystem, antal brukare som erhållit personligt förskrivna hjälpmedel"/>
    <s v="Förstorande videosystem"/>
    <m/>
    <m/>
    <m/>
    <m/>
    <m/>
    <n v="101"/>
    <n v="244193"/>
    <n v="4.1360726965965444E-4"/>
    <n v="2.900988291741636E-4"/>
    <n v="71"/>
    <n v="30"/>
    <n v="0.42253521126760574"/>
    <s v="Västernorrland"/>
    <n v="0"/>
  </r>
  <r>
    <x v="0"/>
    <s v="22"/>
    <x v="17"/>
    <s v="HMC"/>
    <s v=""/>
    <s v="220906"/>
    <s v="Röstförstärkare för personligt bruk, antal brukare som erhållit personligt förskrivna hjälpmedel"/>
    <s v="Röstförstärkare"/>
    <m/>
    <m/>
    <m/>
    <m/>
    <m/>
    <n v="4"/>
    <n v="244193"/>
    <n v="1.6380485927115029E-5"/>
    <n v="5.2152598503220425E-5"/>
    <n v="13"/>
    <n v="-9"/>
    <n v="-0.69230769230769229"/>
    <s v="Västernorrland"/>
    <n v="0"/>
  </r>
  <r>
    <x v="0"/>
    <s v="22"/>
    <x v="17"/>
    <s v="SYN"/>
    <s v=""/>
    <s v="221803"/>
    <s v="Utrustning för att spela in och återge ljud, antal brukare som erhållit personligt förskrivna hjälpmedel"/>
    <s v="Ljudutrustning"/>
    <m/>
    <m/>
    <m/>
    <m/>
    <m/>
    <n v="66"/>
    <n v="244193"/>
    <n v="2.7027801779739799E-4"/>
    <n v="1.9822806923721411E-4"/>
    <n v="48"/>
    <n v="18"/>
    <n v="0.375"/>
    <s v="Västernorrland"/>
    <n v="0"/>
  </r>
  <r>
    <x v="0"/>
    <s v="22"/>
    <x v="17"/>
    <s v="HMC"/>
    <s v=""/>
    <s v="222109"/>
    <s v="Samtalsapparater, antal brukare som erhållit personligt förskrivna hjälpmedel"/>
    <s v="Samtalsapparater"/>
    <m/>
    <m/>
    <m/>
    <m/>
    <m/>
    <n v="66"/>
    <n v="244193"/>
    <n v="2.7027801779739799E-4"/>
    <n v="2.5631475451854877E-4"/>
    <n v="63"/>
    <n v="3"/>
    <n v="4.7619047619047672E-2"/>
    <s v="Västernorrland"/>
    <n v="0"/>
  </r>
  <r>
    <x v="0"/>
    <s v="22"/>
    <x v="17"/>
    <s v="HMC"/>
    <s v=""/>
    <s v="222112"/>
    <s v="Programvara för närkommunikation, antal brukare som erhållit personligt förskrivna hjälpmedel"/>
    <s v="Programv. närkommunikation"/>
    <m/>
    <m/>
    <m/>
    <m/>
    <m/>
    <n v="6"/>
    <n v="244193"/>
    <n v="2.457072889067254E-5"/>
    <n v="6.0939107493000965E-5"/>
    <n v="15"/>
    <n v="-9"/>
    <n v="-0.6"/>
    <s v="Västernorrland"/>
    <n v="0"/>
  </r>
  <r>
    <x v="0"/>
    <s v="22"/>
    <x v="17"/>
    <s v="HMC"/>
    <s v=""/>
    <s v="222712"/>
    <s v="Ur och klockor, antal brukare som erhållit personligt förskrivna hjälpmedel"/>
    <s v="Ur och klockor"/>
    <m/>
    <m/>
    <m/>
    <m/>
    <m/>
    <n v="227"/>
    <n v="244193"/>
    <n v="9.295925763637778E-4"/>
    <n v="1.4156552596311747E-3"/>
    <n v="346"/>
    <n v="-119"/>
    <n v="-0.34393063583815031"/>
    <s v="Västernorrland"/>
    <n v="0"/>
  </r>
  <r>
    <x v="0"/>
    <s v="22"/>
    <x v="17"/>
    <s v="HMC"/>
    <s v=""/>
    <s v="222715"/>
    <s v="Kalendrar och tidtabeller, antal brukare som erhållit personligt förskrivna hjälpmedel"/>
    <s v="Kalendrar och tidtabeller"/>
    <m/>
    <m/>
    <m/>
    <m/>
    <m/>
    <n v="594"/>
    <n v="244193"/>
    <n v="2.4325021601765816E-3"/>
    <n v="1.4760095481574599E-3"/>
    <n v="360"/>
    <n v="234"/>
    <n v="0.64999999999999991"/>
    <s v="Västernorrland"/>
    <n v="0"/>
  </r>
  <r>
    <x v="0"/>
    <s v="22"/>
    <x v="17"/>
    <s v="SYN"/>
    <s v=""/>
    <s v="223021"/>
    <s v="Läsmaskiner, antal brukare som erhållit personligt förskrivna hjälpmedel"/>
    <s v="Läsmaskiner"/>
    <m/>
    <m/>
    <m/>
    <m/>
    <m/>
    <n v="9"/>
    <n v="244193"/>
    <n v="3.6856093336008811E-5"/>
    <n v="1.7720352584386851E-5"/>
    <n v="4"/>
    <n v="5"/>
    <n v="1.25"/>
    <s v="Västernorrland"/>
    <n v="0"/>
  </r>
  <r>
    <x v="0"/>
    <s v="23"/>
    <x v="18"/>
    <s v="HOR"/>
    <s v="1"/>
    <s v="22061"/>
    <s v="I- och Bakom- örat hörapparater"/>
    <s v="I&amp;B hörapparater"/>
    <n v="29"/>
    <n v="76"/>
    <n v="131"/>
    <n v="183"/>
    <n v="68"/>
    <n v="487"/>
    <n v="67056"/>
    <n v="7.2625864948699598E-3"/>
    <n v="9.4731992093085304E-3"/>
    <n v="635"/>
    <n v="-148"/>
    <n v="-0.23307086614173234"/>
    <s v="Jämtland"/>
    <n v="0"/>
  </r>
  <r>
    <x v="0"/>
    <s v="23"/>
    <x v="18"/>
    <s v="HOR"/>
    <s v="2"/>
    <s v="22061"/>
    <s v="I- och Bakom- örat hörapparater"/>
    <s v="I&amp;B hörapparater"/>
    <n v="15"/>
    <n v="75"/>
    <n v="94"/>
    <n v="137"/>
    <n v="89"/>
    <n v="410"/>
    <n v="64998"/>
    <n v="6.3078863965045076E-3"/>
    <n v="7.869654917658243E-3"/>
    <n v="512"/>
    <n v="-102"/>
    <n v="-0.19921875"/>
    <s v="Jämtland"/>
    <n v="0"/>
  </r>
  <r>
    <x v="0"/>
    <s v="23"/>
    <x v="18"/>
    <s v="HMC"/>
    <s v=""/>
    <s v="042718"/>
    <s v="Hjälpmedel för stimulering av sinnen och känslighet (tyngdtäcken), antal brukare som erhållit personligt förskrivna hjälpmedel"/>
    <s v="Tyngdtäcken"/>
    <m/>
    <m/>
    <m/>
    <m/>
    <m/>
    <n v="8"/>
    <n v="132054"/>
    <n v="6.0581277356233054E-5"/>
    <n v="1.5467336327229094E-3"/>
    <n v="204"/>
    <n v="-196"/>
    <n v="-0.96078431372549022"/>
    <s v="Jämtland"/>
    <n v="0"/>
  </r>
  <r>
    <x v="0"/>
    <s v="23"/>
    <x v="18"/>
    <s v="ORT"/>
    <s v="1"/>
    <s v="061206"/>
    <s v="Ankelortoser"/>
    <s v="Ankelortoser"/>
    <n v="17"/>
    <n v="84"/>
    <n v="30"/>
    <n v="19"/>
    <n v="10"/>
    <n v="160"/>
    <n v="67056"/>
    <n v="2.3860653781913625E-3"/>
    <n v="1.5709435249726053E-3"/>
    <n v="105"/>
    <n v="55"/>
    <n v="0.52380952380952372"/>
    <s v="Jämtland"/>
    <n v="0"/>
  </r>
  <r>
    <x v="0"/>
    <s v="23"/>
    <x v="18"/>
    <s v="ORT"/>
    <s v="2"/>
    <s v="061206"/>
    <s v="Ankelortoser"/>
    <s v="Ankelortoser"/>
    <n v="17"/>
    <n v="92"/>
    <n v="20"/>
    <n v="14"/>
    <n v="6"/>
    <n v="149"/>
    <n v="64998"/>
    <n v="2.29237822702237E-3"/>
    <n v="1.4173259997212579E-3"/>
    <n v="92"/>
    <n v="57"/>
    <n v="0.61956521739130443"/>
    <s v="Jämtland"/>
    <n v="0"/>
  </r>
  <r>
    <x v="0"/>
    <s v="23"/>
    <x v="18"/>
    <s v="ORT"/>
    <s v="1"/>
    <s v="061209"/>
    <s v="Knäortoser"/>
    <s v="Knäortoser"/>
    <n v="19"/>
    <n v="55"/>
    <n v="14"/>
    <n v="8"/>
    <n v="2"/>
    <n v="98"/>
    <n v="67056"/>
    <n v="1.4614650441422095E-3"/>
    <n v="8.3557730724650439E-4"/>
    <n v="56"/>
    <n v="42"/>
    <n v="0.75"/>
    <s v="Jämtland"/>
    <n v="0"/>
  </r>
  <r>
    <x v="0"/>
    <s v="23"/>
    <x v="18"/>
    <s v="ORT"/>
    <s v="2"/>
    <s v="061209"/>
    <s v="Knäortoser"/>
    <s v="Knäortoser"/>
    <n v="10"/>
    <n v="53"/>
    <n v="12"/>
    <n v="13"/>
    <n v="4"/>
    <n v="92"/>
    <n v="64998"/>
    <n v="1.4154281670205238E-3"/>
    <n v="1.1083116266507214E-3"/>
    <n v="72"/>
    <n v="20"/>
    <n v="0.27777777777777768"/>
    <s v="Jämtland"/>
    <n v="0"/>
  </r>
  <r>
    <x v="0"/>
    <s v="23"/>
    <x v="18"/>
    <s v="ORT"/>
    <s v="1"/>
    <s v="061212"/>
    <s v="Helbensortoser"/>
    <s v="Helbensortoser"/>
    <n v="0"/>
    <n v="1"/>
    <n v="0"/>
    <n v="0"/>
    <n v="0"/>
    <n v="1"/>
    <n v="67056"/>
    <n v="1.4912908613696015E-5"/>
    <n v="3.6898567148582843E-5"/>
    <n v="2"/>
    <n v="-1"/>
    <n v="-0.5"/>
    <s v="Jämtland"/>
    <n v="0"/>
  </r>
  <r>
    <x v="0"/>
    <s v="23"/>
    <x v="18"/>
    <s v="ORT"/>
    <s v="2"/>
    <s v="061212"/>
    <s v="Helbensortoser"/>
    <s v="Helbensortoser"/>
    <n v="0"/>
    <n v="0"/>
    <n v="0"/>
    <n v="0"/>
    <n v="0"/>
    <n v="0"/>
    <n v="64998"/>
    <n v="0"/>
    <n v="2.8979089907315027E-5"/>
    <n v="2"/>
    <n v="-2"/>
    <n v="-1"/>
    <s v="Jämtland"/>
    <n v="0"/>
  </r>
  <r>
    <x v="0"/>
    <s v="23"/>
    <x v="18"/>
    <s v="ORT"/>
    <s v="1"/>
    <s v="062409"/>
    <s v="Transtibiella proteser, antal brukare som erhållit personligt förskrivna hjälpmedel"/>
    <s v="Transtibiella proteser"/>
    <n v="0"/>
    <n v="4"/>
    <n v="4"/>
    <n v="3"/>
    <n v="0"/>
    <n v="11"/>
    <n v="67056"/>
    <n v="1.6404199475065617E-4"/>
    <n v="1.8423873122013726E-4"/>
    <n v="12"/>
    <n v="-1"/>
    <n v="-8.333333333333337E-2"/>
    <s v="Jämtland"/>
    <n v="0"/>
  </r>
  <r>
    <x v="0"/>
    <s v="23"/>
    <x v="18"/>
    <s v="ORT"/>
    <s v="2"/>
    <s v="062409"/>
    <s v="Transtibiella proteser, antal brukare som erhållit personligt förskrivna hjälpmedel"/>
    <s v="Transtibiella proteser"/>
    <n v="0"/>
    <n v="3"/>
    <n v="1"/>
    <n v="2"/>
    <n v="1"/>
    <n v="7"/>
    <n v="64998"/>
    <n v="1.0769562140373549E-4"/>
    <n v="8.1847726632153513E-5"/>
    <n v="5"/>
    <n v="2"/>
    <n v="0.39999999999999991"/>
    <s v="Jämtland"/>
    <n v="0"/>
  </r>
  <r>
    <x v="0"/>
    <s v="23"/>
    <x v="18"/>
    <s v="HMC"/>
    <s v=""/>
    <s v="120603"/>
    <s v="Gåstativ, antal brukare som erhållit personligt förskrivna hjälpmedel"/>
    <s v="Gåstativ"/>
    <m/>
    <m/>
    <m/>
    <m/>
    <m/>
    <n v="0"/>
    <n v="132054"/>
    <n v="0"/>
    <n v="1.243336228773866E-3"/>
    <n v="164"/>
    <n v="-164"/>
    <n v="-1"/>
    <s v="Jämtland"/>
    <n v="0"/>
  </r>
  <r>
    <x v="0"/>
    <s v="23"/>
    <x v="18"/>
    <s v="HMC"/>
    <s v=""/>
    <s v="120606"/>
    <s v="Rollatorer, antal brukare som erhållit personligt förskrivna hjälpmedel"/>
    <s v="Rollatorer"/>
    <m/>
    <m/>
    <m/>
    <m/>
    <m/>
    <n v="84"/>
    <n v="132054"/>
    <n v="6.3610341224044713E-4"/>
    <n v="1.9511975227732178E-2"/>
    <n v="2577"/>
    <n v="-2493"/>
    <n v="-0.96740395809080326"/>
    <s v="Jämtland"/>
    <n v="1"/>
  </r>
  <r>
    <x v="0"/>
    <s v="23"/>
    <x v="18"/>
    <s v="HMC"/>
    <s v=""/>
    <s v="120609"/>
    <s v="Gåstolar, antal brukare som erhållit personligt förskrivna hjälpmedel"/>
    <s v="Gåstolar"/>
    <m/>
    <m/>
    <m/>
    <m/>
    <m/>
    <n v="0"/>
    <n v="132054"/>
    <n v="0"/>
    <n v="1.3916454882521926E-4"/>
    <n v="18"/>
    <n v="-18"/>
    <n v="-1"/>
    <s v="Jämtland"/>
    <n v="0"/>
  </r>
  <r>
    <x v="0"/>
    <s v="23"/>
    <x v="18"/>
    <s v="HMC"/>
    <s v=""/>
    <s v="120612"/>
    <s v="Gåbord, antal brukare som erhållit personligt förskrivna hjälpmedel"/>
    <s v="Gåbord"/>
    <m/>
    <m/>
    <m/>
    <m/>
    <m/>
    <n v="24"/>
    <n v="132054"/>
    <n v="1.8174383206869918E-4"/>
    <n v="2.1670800508444329E-3"/>
    <n v="286"/>
    <n v="-262"/>
    <n v="-0.91608391608391604"/>
    <s v="Jämtland"/>
    <n v="0"/>
  </r>
  <r>
    <x v="0"/>
    <s v="23"/>
    <x v="18"/>
    <s v="HMC"/>
    <s v=""/>
    <s v="122203"/>
    <s v="Manuella tvåhjulsdrivna rullstolar, antal brukare som erhållit personligt förskrivna hjälpmedel"/>
    <s v="Manuella tvåhjulsdr. rullstolar"/>
    <m/>
    <m/>
    <m/>
    <m/>
    <m/>
    <n v="23"/>
    <n v="132054"/>
    <n v="1.7417117239917004E-4"/>
    <n v="1.0448831164670215E-2"/>
    <n v="1380"/>
    <n v="-1357"/>
    <n v="-0.98333333333333328"/>
    <s v="Jämtland"/>
    <n v="1"/>
  </r>
  <r>
    <x v="0"/>
    <s v="23"/>
    <x v="18"/>
    <s v="HMC"/>
    <s v=""/>
    <s v="122218"/>
    <s v="Manuella vårdarmanövrerade rullstolar, antal brukare som erhållit personligt förskrivna hjälpmedel"/>
    <s v="Manuella vårdarm. rullstolar"/>
    <m/>
    <m/>
    <m/>
    <m/>
    <m/>
    <n v="26"/>
    <n v="132054"/>
    <n v="1.9688915140775743E-4"/>
    <n v="4.5959477430963002E-3"/>
    <n v="607"/>
    <n v="-581"/>
    <n v="-0.95716639209225696"/>
    <s v="Jämtland"/>
    <n v="1"/>
  </r>
  <r>
    <x v="0"/>
    <s v="23"/>
    <x v="18"/>
    <s v="HMC"/>
    <s v=""/>
    <s v="122303"/>
    <s v="Eldrivna rullstolar med manuell direktstyrning, antal brukare som erhållit personligt förskrivna hjälpmedel"/>
    <s v="El-rullstolar, manuell styrning"/>
    <m/>
    <m/>
    <m/>
    <m/>
    <m/>
    <n v="0"/>
    <n v="132054"/>
    <n v="0"/>
    <n v="3.072077289227249E-4"/>
    <n v="41"/>
    <n v="-41"/>
    <n v="-1"/>
    <s v="Jämtland"/>
    <n v="0"/>
  </r>
  <r>
    <x v="0"/>
    <s v="23"/>
    <x v="18"/>
    <s v="HMC"/>
    <s v=""/>
    <s v="122306"/>
    <s v="Eldrivna rullstolar med elektronisk styrning, antal brukare som erhållit personligt förskrivna hjälpmedel"/>
    <s v="El-rullstolar, elektronisk styrning"/>
    <m/>
    <m/>
    <m/>
    <m/>
    <m/>
    <n v="0"/>
    <n v="132054"/>
    <n v="0"/>
    <n v="2.9987744139351743E-4"/>
    <n v="40"/>
    <n v="-40"/>
    <n v="-1"/>
    <s v="Jämtland"/>
    <n v="0"/>
  </r>
  <r>
    <x v="0"/>
    <s v="23"/>
    <x v="18"/>
    <s v="HMC"/>
    <s v=""/>
    <s v="123603"/>
    <s v="Mobila lyftar för överflyttning av en sittande person med hjälp av slingsäten, antal brukare som erhållit personligt förskrivna hjälpmedel"/>
    <s v="Mob. lyftar slingsäten"/>
    <m/>
    <m/>
    <m/>
    <m/>
    <m/>
    <n v="5"/>
    <n v="132054"/>
    <n v="3.7863298347645661E-5"/>
    <n v="1.0768685325761014E-3"/>
    <n v="142"/>
    <n v="-137"/>
    <n v="-0.96478873239436624"/>
    <s v="Jämtland"/>
    <n v="0"/>
  </r>
  <r>
    <x v="0"/>
    <s v="23"/>
    <x v="18"/>
    <s v="HMC"/>
    <s v=""/>
    <s v="123604"/>
    <s v="Mobila lyftar för överflyttning av en stående person, antal brukare som erhållit personligt förskrivna hjälpmedel"/>
    <s v="Mob. lyftar stående"/>
    <m/>
    <m/>
    <m/>
    <m/>
    <m/>
    <n v="2"/>
    <n v="132054"/>
    <n v="1.5145319339058264E-5"/>
    <n v="2.969509404354554E-4"/>
    <n v="39"/>
    <n v="-37"/>
    <n v="-0.94871794871794868"/>
    <s v="Jämtland"/>
    <n v="0"/>
  </r>
  <r>
    <x v="0"/>
    <s v="23"/>
    <x v="18"/>
    <s v="HMC"/>
    <s v=""/>
    <s v="123612"/>
    <s v="Stationära lyftar monterade på väggar, golv eller i tak, antal brukare som erhållit personligt förskrivna hjälpmedel"/>
    <s v="Stationära lyftar"/>
    <m/>
    <m/>
    <m/>
    <m/>
    <m/>
    <n v="0"/>
    <n v="132054"/>
    <n v="0"/>
    <n v="1.9038451254077757E-4"/>
    <n v="25"/>
    <n v="-25"/>
    <n v="-1"/>
    <s v="Jämtland"/>
    <n v="0"/>
  </r>
  <r>
    <x v="0"/>
    <s v="23"/>
    <x v="18"/>
    <s v="HMC"/>
    <s v=""/>
    <s v="181210"/>
    <s v="Sängar och lösa sängbottnar, elektiskt reglerbara, antal brukare som erhållit personligt förskrivna hjälpmedel"/>
    <s v="Sängar o likn"/>
    <m/>
    <m/>
    <m/>
    <m/>
    <m/>
    <n v="3"/>
    <n v="132054"/>
    <n v="2.2717979008587397E-5"/>
    <n v="1.9835740397698399E-3"/>
    <n v="262"/>
    <n v="-259"/>
    <n v="-0.98854961832061072"/>
    <s v="Jämtland"/>
    <n v="0"/>
  </r>
  <r>
    <x v="0"/>
    <s v="23"/>
    <x v="18"/>
    <s v="HMC"/>
    <s v=""/>
    <s v="181224"/>
    <s v="Separata ställbara rygg- och benstöd för sängar, antal brukare som erhållit personligt förskrivna hjälpmedel"/>
    <s v="Stöd för sängar"/>
    <m/>
    <m/>
    <m/>
    <m/>
    <m/>
    <n v="7"/>
    <n v="132054"/>
    <n v="5.3008617686703921E-5"/>
    <n v="1.1815114311230961E-3"/>
    <n v="156"/>
    <n v="-149"/>
    <n v="-0.95512820512820518"/>
    <s v="Jämtland"/>
    <n v="0"/>
  </r>
  <r>
    <x v="0"/>
    <s v="23"/>
    <x v="18"/>
    <s v="SYN"/>
    <s v=""/>
    <s v="220318"/>
    <s v="Förstorande videosystem, antal brukare som erhållit personligt förskrivna hjälpmedel"/>
    <s v="Förstorande videosystem"/>
    <m/>
    <m/>
    <m/>
    <m/>
    <m/>
    <n v="56"/>
    <n v="132054"/>
    <n v="4.2406894149363137E-4"/>
    <n v="2.900988291741636E-4"/>
    <n v="38"/>
    <n v="18"/>
    <n v="0.47368421052631571"/>
    <s v="Jämtland"/>
    <n v="0"/>
  </r>
  <r>
    <x v="0"/>
    <s v="23"/>
    <x v="18"/>
    <s v="HMC"/>
    <s v=""/>
    <s v="220906"/>
    <s v="Röstförstärkare för personligt bruk, antal brukare som erhållit personligt förskrivna hjälpmedel"/>
    <s v="Röstförstärkare"/>
    <m/>
    <m/>
    <m/>
    <m/>
    <m/>
    <n v="0"/>
    <n v="132054"/>
    <n v="0"/>
    <n v="5.2152598503220425E-5"/>
    <n v="7"/>
    <n v="-7"/>
    <n v="-1"/>
    <s v="Jämtland"/>
    <n v="0"/>
  </r>
  <r>
    <x v="0"/>
    <s v="23"/>
    <x v="18"/>
    <s v="SYN"/>
    <s v=""/>
    <s v="221803"/>
    <s v="Utrustning för att spela in och återge ljud, antal brukare som erhållit personligt förskrivna hjälpmedel"/>
    <s v="Ljudutrustning"/>
    <m/>
    <m/>
    <m/>
    <m/>
    <m/>
    <n v="0"/>
    <n v="132054"/>
    <n v="0"/>
    <n v="1.9822806923721411E-4"/>
    <n v="26"/>
    <n v="-26"/>
    <n v="-1"/>
    <s v="Jämtland"/>
    <n v="0"/>
  </r>
  <r>
    <x v="0"/>
    <s v="23"/>
    <x v="18"/>
    <s v="HMC"/>
    <s v=""/>
    <s v="222109"/>
    <s v="Samtalsapparater, antal brukare som erhållit personligt förskrivna hjälpmedel"/>
    <s v="Samtalsapparater"/>
    <m/>
    <m/>
    <m/>
    <m/>
    <m/>
    <n v="0"/>
    <n v="132054"/>
    <n v="0"/>
    <n v="2.5631475451854877E-4"/>
    <n v="34"/>
    <n v="-34"/>
    <n v="-1"/>
    <s v="Jämtland"/>
    <n v="0"/>
  </r>
  <r>
    <x v="0"/>
    <s v="23"/>
    <x v="18"/>
    <s v="HMC"/>
    <s v=""/>
    <s v="222112"/>
    <s v="Programvara för närkommunikation, antal brukare som erhållit personligt förskrivna hjälpmedel"/>
    <s v="Programv. närkommunikation"/>
    <m/>
    <m/>
    <m/>
    <m/>
    <m/>
    <n v="0"/>
    <n v="132054"/>
    <n v="0"/>
    <n v="6.0939107493000965E-5"/>
    <n v="8"/>
    <n v="-8"/>
    <n v="-1"/>
    <s v="Jämtland"/>
    <n v="0"/>
  </r>
  <r>
    <x v="0"/>
    <s v="23"/>
    <x v="18"/>
    <s v="HMC"/>
    <s v=""/>
    <s v="222712"/>
    <s v="Ur och klockor, antal brukare som erhållit personligt förskrivna hjälpmedel"/>
    <s v="Ur och klockor"/>
    <m/>
    <m/>
    <m/>
    <m/>
    <m/>
    <n v="0"/>
    <n v="132054"/>
    <n v="0"/>
    <n v="1.4156552596311747E-3"/>
    <n v="187"/>
    <n v="-187"/>
    <n v="-1"/>
    <s v="Jämtland"/>
    <n v="0"/>
  </r>
  <r>
    <x v="0"/>
    <s v="23"/>
    <x v="18"/>
    <s v="HMC"/>
    <s v=""/>
    <s v="222715"/>
    <s v="Kalendrar och tidtabeller, antal brukare som erhållit personligt förskrivna hjälpmedel"/>
    <s v="Kalendrar och tidtabeller"/>
    <m/>
    <m/>
    <m/>
    <m/>
    <m/>
    <n v="2"/>
    <n v="132054"/>
    <n v="1.5145319339058264E-5"/>
    <n v="1.4760095481574599E-3"/>
    <n v="195"/>
    <n v="-193"/>
    <n v="-0.98974358974358978"/>
    <s v="Jämtland"/>
    <n v="0"/>
  </r>
  <r>
    <x v="0"/>
    <s v="23"/>
    <x v="18"/>
    <s v="SYN"/>
    <s v=""/>
    <s v="223021"/>
    <s v="Läsmaskiner, antal brukare som erhållit personligt förskrivna hjälpmedel"/>
    <s v="Läsmaskiner"/>
    <m/>
    <m/>
    <m/>
    <m/>
    <m/>
    <n v="0"/>
    <n v="132054"/>
    <n v="0"/>
    <n v="1.7720352584386851E-5"/>
    <n v="2"/>
    <n v="-2"/>
    <n v="-1"/>
    <s v="Jämtland"/>
    <n v="0"/>
  </r>
  <r>
    <x v="0"/>
    <s v="24"/>
    <x v="19"/>
    <s v="HOR"/>
    <s v="1"/>
    <s v="22061"/>
    <s v="I- och Bakom- örat hörapparater"/>
    <s v="I&amp;B hörapparater"/>
    <n v="33"/>
    <n v="262"/>
    <n v="334"/>
    <n v="485"/>
    <n v="211"/>
    <n v="1325"/>
    <n v="139213"/>
    <n v="9.5177892869200437E-3"/>
    <n v="9.4731992093085304E-3"/>
    <n v="1319"/>
    <n v="6"/>
    <n v="4.5489006823351552E-3"/>
    <s v="Västerbotten"/>
    <n v="0"/>
  </r>
  <r>
    <x v="0"/>
    <s v="24"/>
    <x v="19"/>
    <s v="HOR"/>
    <s v="2"/>
    <s v="22061"/>
    <s v="I- och Bakom- örat hörapparater"/>
    <s v="I&amp;B hörapparater"/>
    <n v="25"/>
    <n v="214"/>
    <n v="214"/>
    <n v="351"/>
    <n v="284"/>
    <n v="1088"/>
    <n v="135350"/>
    <n v="8.0384189139268564E-3"/>
    <n v="7.869654917658243E-3"/>
    <n v="1065"/>
    <n v="23"/>
    <n v="2.1596244131455444E-2"/>
    <s v="Västerbotten"/>
    <n v="0"/>
  </r>
  <r>
    <x v="0"/>
    <s v="24"/>
    <x v="19"/>
    <s v="HMC"/>
    <s v=""/>
    <s v="042718"/>
    <s v="Hjälpmedel för stimulering av sinnen och känslighet (tyngdtäcken), antal brukare som erhållit personligt förskrivna hjälpmedel"/>
    <s v="Tyngdtäcken"/>
    <m/>
    <m/>
    <m/>
    <m/>
    <m/>
    <n v="529"/>
    <n v="274563"/>
    <n v="1.9266980620112689E-3"/>
    <n v="1.5467336327229094E-3"/>
    <n v="425"/>
    <n v="104"/>
    <n v="0.24470588235294111"/>
    <s v="Västerbotten"/>
    <n v="0"/>
  </r>
  <r>
    <x v="0"/>
    <s v="24"/>
    <x v="19"/>
    <s v="ORT"/>
    <s v="1"/>
    <s v="061206"/>
    <s v="Ankelortoser"/>
    <s v="Ankelortoser"/>
    <m/>
    <m/>
    <m/>
    <m/>
    <m/>
    <m/>
    <n v="139213"/>
    <m/>
    <n v="1.5709435249726053E-3"/>
    <n v="219"/>
    <n v="-219"/>
    <m/>
    <s v="Västerbotten"/>
    <n v="0"/>
  </r>
  <r>
    <x v="0"/>
    <s v="24"/>
    <x v="19"/>
    <s v="ORT"/>
    <s v="2"/>
    <s v="061206"/>
    <s v="Ankelortoser"/>
    <s v="Ankelortoser"/>
    <m/>
    <m/>
    <m/>
    <m/>
    <m/>
    <m/>
    <n v="135350"/>
    <m/>
    <n v="1.4173259997212579E-3"/>
    <n v="192"/>
    <n v="-192"/>
    <m/>
    <s v="Västerbotten"/>
    <n v="0"/>
  </r>
  <r>
    <x v="0"/>
    <s v="24"/>
    <x v="19"/>
    <s v="ORT"/>
    <s v="1"/>
    <s v="061209"/>
    <s v="Knäortoser"/>
    <s v="Knäortoser"/>
    <m/>
    <m/>
    <m/>
    <m/>
    <m/>
    <m/>
    <n v="139213"/>
    <m/>
    <n v="8.3557730724650439E-4"/>
    <n v="116"/>
    <n v="-116"/>
    <m/>
    <s v="Västerbotten"/>
    <n v="0"/>
  </r>
  <r>
    <x v="0"/>
    <s v="24"/>
    <x v="19"/>
    <s v="ORT"/>
    <s v="2"/>
    <s v="061209"/>
    <s v="Knäortoser"/>
    <s v="Knäortoser"/>
    <m/>
    <m/>
    <m/>
    <m/>
    <m/>
    <m/>
    <n v="135350"/>
    <m/>
    <n v="1.1083116266507214E-3"/>
    <n v="150"/>
    <n v="-150"/>
    <m/>
    <s v="Västerbotten"/>
    <n v="0"/>
  </r>
  <r>
    <x v="0"/>
    <s v="24"/>
    <x v="19"/>
    <s v="ORT"/>
    <s v="1"/>
    <s v="061212"/>
    <s v="Helbensortoser"/>
    <s v="Helbensortoser"/>
    <m/>
    <m/>
    <m/>
    <m/>
    <m/>
    <m/>
    <n v="139213"/>
    <m/>
    <n v="3.6898567148582843E-5"/>
    <n v="5"/>
    <n v="-5"/>
    <m/>
    <s v="Västerbotten"/>
    <n v="0"/>
  </r>
  <r>
    <x v="0"/>
    <s v="24"/>
    <x v="19"/>
    <s v="ORT"/>
    <s v="2"/>
    <s v="061212"/>
    <s v="Helbensortoser"/>
    <s v="Helbensortoser"/>
    <m/>
    <m/>
    <m/>
    <m/>
    <m/>
    <m/>
    <n v="135350"/>
    <m/>
    <n v="2.8979089907315027E-5"/>
    <n v="4"/>
    <n v="-4"/>
    <m/>
    <s v="Västerbotten"/>
    <n v="0"/>
  </r>
  <r>
    <x v="0"/>
    <s v="24"/>
    <x v="19"/>
    <s v="ORT"/>
    <s v="1"/>
    <s v="062409"/>
    <s v="Transtibiella proteser, antal brukare som erhållit personligt förskrivna hjälpmedel"/>
    <s v="Transtibiella proteser"/>
    <m/>
    <m/>
    <m/>
    <m/>
    <m/>
    <m/>
    <n v="139213"/>
    <m/>
    <n v="1.8423873122013726E-4"/>
    <n v="26"/>
    <n v="-26"/>
    <m/>
    <s v="Västerbotten"/>
    <n v="0"/>
  </r>
  <r>
    <x v="0"/>
    <s v="24"/>
    <x v="19"/>
    <s v="ORT"/>
    <s v="2"/>
    <s v="062409"/>
    <s v="Transtibiella proteser, antal brukare som erhållit personligt förskrivna hjälpmedel"/>
    <s v="Transtibiella proteser"/>
    <m/>
    <m/>
    <m/>
    <m/>
    <m/>
    <m/>
    <n v="135350"/>
    <m/>
    <n v="8.1847726632153513E-5"/>
    <n v="11"/>
    <n v="-11"/>
    <m/>
    <s v="Västerbotten"/>
    <n v="0"/>
  </r>
  <r>
    <x v="0"/>
    <s v="24"/>
    <x v="19"/>
    <s v="HMC"/>
    <s v=""/>
    <s v="120603"/>
    <s v="Gåstativ, antal brukare som erhållit personligt förskrivna hjälpmedel"/>
    <s v="Gåstativ"/>
    <m/>
    <m/>
    <m/>
    <m/>
    <m/>
    <n v="8"/>
    <n v="274563"/>
    <n v="2.913721076765624E-5"/>
    <n v="1.243336228773866E-3"/>
    <n v="341"/>
    <n v="-333"/>
    <n v="-0.97653958944281527"/>
    <s v="Västerbotten"/>
    <n v="0"/>
  </r>
  <r>
    <x v="0"/>
    <s v="24"/>
    <x v="19"/>
    <s v="HMC"/>
    <s v=""/>
    <s v="120606"/>
    <s v="Rollatorer, antal brukare som erhållit personligt förskrivna hjälpmedel"/>
    <s v="Rollatorer"/>
    <m/>
    <m/>
    <m/>
    <m/>
    <m/>
    <n v="7377"/>
    <n v="274563"/>
    <n v="2.6868150479125011E-2"/>
    <n v="1.9511975227732178E-2"/>
    <n v="5357"/>
    <n v="2020"/>
    <n v="0.37707672204592124"/>
    <s v="Västerbotten"/>
    <n v="0"/>
  </r>
  <r>
    <x v="0"/>
    <s v="24"/>
    <x v="19"/>
    <s v="HMC"/>
    <s v=""/>
    <s v="120609"/>
    <s v="Gåstolar, antal brukare som erhållit personligt förskrivna hjälpmedel"/>
    <s v="Gåstolar"/>
    <m/>
    <m/>
    <m/>
    <m/>
    <m/>
    <n v="34"/>
    <n v="274563"/>
    <n v="1.2383314576253901E-4"/>
    <n v="1.3916454882521926E-4"/>
    <n v="38"/>
    <n v="-4"/>
    <n v="-0.10526315789473684"/>
    <s v="Västerbotten"/>
    <n v="0"/>
  </r>
  <r>
    <x v="0"/>
    <s v="24"/>
    <x v="19"/>
    <s v="HMC"/>
    <s v=""/>
    <s v="120612"/>
    <s v="Gåbord, antal brukare som erhållit personligt förskrivna hjälpmedel"/>
    <s v="Gåbord"/>
    <m/>
    <m/>
    <m/>
    <m/>
    <m/>
    <n v="595"/>
    <n v="274563"/>
    <n v="2.1670800508444329E-3"/>
    <n v="2.1670800508444329E-3"/>
    <n v="595"/>
    <n v="0"/>
    <n v="0"/>
    <s v="Västerbotten"/>
    <n v="0"/>
  </r>
  <r>
    <x v="0"/>
    <s v="24"/>
    <x v="19"/>
    <s v="HMC"/>
    <s v=""/>
    <s v="122203"/>
    <s v="Manuella tvåhjulsdrivna rullstolar, antal brukare som erhållit personligt förskrivna hjälpmedel"/>
    <s v="Manuella tvåhjulsdr. rullstolar"/>
    <m/>
    <m/>
    <m/>
    <m/>
    <m/>
    <n v="2906"/>
    <n v="274563"/>
    <n v="1.0584091811351129E-2"/>
    <n v="1.0448831164670215E-2"/>
    <n v="2869"/>
    <n v="37"/>
    <n v="1.2896479609620037E-2"/>
    <s v="Västerbotten"/>
    <n v="0"/>
  </r>
  <r>
    <x v="0"/>
    <s v="24"/>
    <x v="19"/>
    <s v="HMC"/>
    <s v=""/>
    <s v="122218"/>
    <s v="Manuella vårdarmanövrerade rullstolar, antal brukare som erhållit personligt förskrivna hjälpmedel"/>
    <s v="Manuella vårdarm. rullstolar"/>
    <m/>
    <m/>
    <m/>
    <m/>
    <m/>
    <n v="2471"/>
    <n v="274563"/>
    <n v="8.9997559758598217E-3"/>
    <n v="4.5959477430963002E-3"/>
    <n v="1262"/>
    <n v="1209"/>
    <n v="0.95800316957210785"/>
    <s v="Västerbotten"/>
    <n v="1"/>
  </r>
  <r>
    <x v="0"/>
    <s v="24"/>
    <x v="19"/>
    <s v="HMC"/>
    <s v=""/>
    <s v="122303"/>
    <s v="Eldrivna rullstolar med manuell direktstyrning, antal brukare som erhållit personligt förskrivna hjälpmedel"/>
    <s v="El-rullstolar, manuell styrning"/>
    <m/>
    <m/>
    <m/>
    <m/>
    <m/>
    <n v="88"/>
    <n v="274563"/>
    <n v="3.2050931844421866E-4"/>
    <n v="3.072077289227249E-4"/>
    <n v="84"/>
    <n v="4"/>
    <n v="4.7619047619047672E-2"/>
    <s v="Västerbotten"/>
    <n v="0"/>
  </r>
  <r>
    <x v="0"/>
    <s v="24"/>
    <x v="19"/>
    <s v="HMC"/>
    <s v=""/>
    <s v="122306"/>
    <s v="Eldrivna rullstolar med elektronisk styrning, antal brukare som erhållit personligt förskrivna hjälpmedel"/>
    <s v="El-rullstolar, elektronisk styrning"/>
    <m/>
    <m/>
    <m/>
    <m/>
    <m/>
    <n v="124"/>
    <n v="274563"/>
    <n v="4.5162676689867169E-4"/>
    <n v="2.9987744139351743E-4"/>
    <n v="82"/>
    <n v="42"/>
    <n v="0.51219512195121952"/>
    <s v="Västerbotten"/>
    <n v="0"/>
  </r>
  <r>
    <x v="0"/>
    <s v="24"/>
    <x v="19"/>
    <s v="HMC"/>
    <s v=""/>
    <s v="123603"/>
    <s v="Mobila lyftar för överflyttning av en sittande person med hjälp av slingsäten, antal brukare som erhållit personligt förskrivna hjälpmedel"/>
    <s v="Mob. lyftar slingsäten"/>
    <m/>
    <m/>
    <m/>
    <m/>
    <m/>
    <n v="422"/>
    <n v="274563"/>
    <n v="1.5369878679938665E-3"/>
    <n v="1.0768685325761014E-3"/>
    <n v="296"/>
    <n v="126"/>
    <n v="0.42567567567567566"/>
    <s v="Västerbotten"/>
    <n v="0"/>
  </r>
  <r>
    <x v="0"/>
    <s v="24"/>
    <x v="19"/>
    <s v="HMC"/>
    <s v=""/>
    <s v="123604"/>
    <s v="Mobila lyftar för överflyttning av en stående person, antal brukare som erhållit personligt förskrivna hjälpmedel"/>
    <s v="Mob. lyftar stående"/>
    <m/>
    <m/>
    <m/>
    <m/>
    <m/>
    <n v="88"/>
    <n v="274563"/>
    <n v="3.2050931844421866E-4"/>
    <n v="2.969509404354554E-4"/>
    <n v="82"/>
    <n v="6"/>
    <n v="7.3170731707317138E-2"/>
    <s v="Västerbotten"/>
    <n v="0"/>
  </r>
  <r>
    <x v="0"/>
    <s v="24"/>
    <x v="19"/>
    <s v="HMC"/>
    <s v=""/>
    <s v="123612"/>
    <s v="Stationära lyftar monterade på väggar, golv eller i tak, antal brukare som erhållit personligt förskrivna hjälpmedel"/>
    <s v="Stationära lyftar"/>
    <m/>
    <m/>
    <m/>
    <m/>
    <m/>
    <n v="46"/>
    <n v="274563"/>
    <n v="1.6753896191402338E-4"/>
    <n v="1.9038451254077757E-4"/>
    <n v="52"/>
    <n v="-6"/>
    <n v="-0.11538461538461542"/>
    <s v="Västerbotten"/>
    <n v="0"/>
  </r>
  <r>
    <x v="0"/>
    <s v="24"/>
    <x v="19"/>
    <s v="HMC"/>
    <s v=""/>
    <s v="181210"/>
    <s v="Sängar och lösa sängbottnar, elektiskt reglerbara, antal brukare som erhållit personligt förskrivna hjälpmedel"/>
    <s v="Sängar o likn"/>
    <m/>
    <m/>
    <m/>
    <m/>
    <m/>
    <n v="522"/>
    <n v="274563"/>
    <n v="1.9012030025895696E-3"/>
    <n v="1.9835740397698399E-3"/>
    <n v="545"/>
    <n v="-23"/>
    <n v="-4.2201834862385268E-2"/>
    <s v="Västerbotten"/>
    <n v="0"/>
  </r>
  <r>
    <x v="0"/>
    <s v="24"/>
    <x v="19"/>
    <s v="HMC"/>
    <s v=""/>
    <s v="181224"/>
    <s v="Separata ställbara rygg- och benstöd för sängar, antal brukare som erhållit personligt förskrivna hjälpmedel"/>
    <s v="Stöd för sängar"/>
    <m/>
    <m/>
    <m/>
    <m/>
    <m/>
    <n v="546"/>
    <n v="274563"/>
    <n v="1.9886146348925384E-3"/>
    <n v="1.1815114311230961E-3"/>
    <n v="324"/>
    <n v="222"/>
    <n v="0.68518518518518512"/>
    <s v="Västerbotten"/>
    <n v="0"/>
  </r>
  <r>
    <x v="0"/>
    <s v="24"/>
    <x v="19"/>
    <s v="SYN"/>
    <s v=""/>
    <s v="220318"/>
    <s v="Förstorande videosystem, antal brukare som erhållit personligt förskrivna hjälpmedel"/>
    <s v="Förstorande videosystem"/>
    <m/>
    <m/>
    <m/>
    <m/>
    <m/>
    <n v="50"/>
    <n v="274563"/>
    <n v="1.821075672978515E-4"/>
    <n v="2.900988291741636E-4"/>
    <n v="80"/>
    <n v="-30"/>
    <n v="-0.375"/>
    <s v="Västerbotten"/>
    <n v="0"/>
  </r>
  <r>
    <x v="0"/>
    <s v="24"/>
    <x v="19"/>
    <s v="HMC"/>
    <s v=""/>
    <s v="220906"/>
    <s v="Röstförstärkare för personligt bruk, antal brukare som erhållit personligt förskrivna hjälpmedel"/>
    <s v="Röstförstärkare"/>
    <m/>
    <m/>
    <m/>
    <m/>
    <m/>
    <n v="21"/>
    <n v="274563"/>
    <n v="7.6485178265097627E-5"/>
    <n v="5.2152598503220425E-5"/>
    <n v="14"/>
    <n v="7"/>
    <n v="0.5"/>
    <s v="Västerbotten"/>
    <n v="0"/>
  </r>
  <r>
    <x v="0"/>
    <s v="24"/>
    <x v="19"/>
    <s v="SYN"/>
    <s v=""/>
    <s v="221803"/>
    <s v="Utrustning för att spela in och återge ljud, antal brukare som erhållit personligt förskrivna hjälpmedel"/>
    <s v="Ljudutrustning"/>
    <m/>
    <m/>
    <m/>
    <m/>
    <m/>
    <n v="28"/>
    <n v="274563"/>
    <n v="1.0198023768679684E-4"/>
    <n v="1.9822806923721411E-4"/>
    <n v="54"/>
    <n v="-26"/>
    <n v="-0.48148148148148151"/>
    <s v="Västerbotten"/>
    <n v="0"/>
  </r>
  <r>
    <x v="0"/>
    <s v="24"/>
    <x v="19"/>
    <s v="HMC"/>
    <s v=""/>
    <s v="222109"/>
    <s v="Samtalsapparater, antal brukare som erhållit personligt förskrivna hjälpmedel"/>
    <s v="Samtalsapparater"/>
    <m/>
    <m/>
    <m/>
    <m/>
    <m/>
    <n v="76"/>
    <n v="274563"/>
    <n v="2.7680350229273426E-4"/>
    <n v="2.5631475451854877E-4"/>
    <n v="70"/>
    <n v="6"/>
    <n v="8.5714285714285632E-2"/>
    <s v="Västerbotten"/>
    <n v="0"/>
  </r>
  <r>
    <x v="0"/>
    <s v="24"/>
    <x v="19"/>
    <s v="HMC"/>
    <s v=""/>
    <s v="222112"/>
    <s v="Programvara för närkommunikation, antal brukare som erhållit personligt förskrivna hjälpmedel"/>
    <s v="Programv. närkommunikation"/>
    <m/>
    <m/>
    <m/>
    <m/>
    <m/>
    <n v="8"/>
    <n v="274563"/>
    <n v="2.913721076765624E-5"/>
    <n v="6.0939107493000965E-5"/>
    <n v="17"/>
    <n v="-9"/>
    <n v="-0.52941176470588236"/>
    <s v="Västerbotten"/>
    <n v="0"/>
  </r>
  <r>
    <x v="0"/>
    <s v="24"/>
    <x v="19"/>
    <s v="HMC"/>
    <s v=""/>
    <s v="222712"/>
    <s v="Ur och klockor, antal brukare som erhållit personligt förskrivna hjälpmedel"/>
    <s v="Ur och klockor"/>
    <m/>
    <m/>
    <m/>
    <m/>
    <m/>
    <n v="539"/>
    <n v="274563"/>
    <n v="1.9631195754708391E-3"/>
    <n v="1.4156552596311747E-3"/>
    <n v="389"/>
    <n v="150"/>
    <n v="0.38560411311053988"/>
    <s v="Västerbotten"/>
    <n v="0"/>
  </r>
  <r>
    <x v="0"/>
    <s v="24"/>
    <x v="19"/>
    <s v="HMC"/>
    <s v=""/>
    <s v="222715"/>
    <s v="Kalendrar och tidtabeller, antal brukare som erhållit personligt förskrivna hjälpmedel"/>
    <s v="Kalendrar och tidtabeller"/>
    <m/>
    <m/>
    <m/>
    <m/>
    <m/>
    <n v="985"/>
    <n v="274563"/>
    <n v="3.5875190757676746E-3"/>
    <n v="1.4760095481574599E-3"/>
    <n v="405"/>
    <n v="580"/>
    <n v="1.4320987654320989"/>
    <s v="Västerbotten"/>
    <n v="1"/>
  </r>
  <r>
    <x v="0"/>
    <s v="24"/>
    <x v="19"/>
    <s v="SYN"/>
    <s v=""/>
    <s v="223021"/>
    <s v="Läsmaskiner, antal brukare som erhållit personligt förskrivna hjälpmedel"/>
    <s v="Läsmaskiner"/>
    <m/>
    <m/>
    <m/>
    <m/>
    <m/>
    <n v="10"/>
    <n v="274563"/>
    <n v="3.6421513459570301E-5"/>
    <n v="1.7720352584386851E-5"/>
    <n v="5"/>
    <n v="5"/>
    <n v="1"/>
    <s v="Västerbotten"/>
    <n v="0"/>
  </r>
  <r>
    <x v="0"/>
    <s v="25"/>
    <x v="20"/>
    <s v="HOR"/>
    <s v="1"/>
    <s v="22061"/>
    <s v="I- och Bakom- örat hörapparater"/>
    <s v="I&amp;B hörapparater"/>
    <m/>
    <m/>
    <m/>
    <m/>
    <m/>
    <m/>
    <n v="128307"/>
    <m/>
    <n v="9.4731992093085304E-3"/>
    <n v="1215"/>
    <n v="-1215"/>
    <m/>
    <s v="Norrbotten"/>
    <n v="0"/>
  </r>
  <r>
    <x v="0"/>
    <s v="25"/>
    <x v="20"/>
    <s v="HOR"/>
    <s v="2"/>
    <s v="22061"/>
    <s v="I- och Bakom- örat hörapparater"/>
    <s v="I&amp;B hörapparater"/>
    <m/>
    <m/>
    <m/>
    <m/>
    <m/>
    <m/>
    <n v="121386"/>
    <m/>
    <n v="7.869654917658243E-3"/>
    <n v="955"/>
    <n v="-955"/>
    <m/>
    <s v="Norrbotten"/>
    <n v="0"/>
  </r>
  <r>
    <x v="0"/>
    <s v="25"/>
    <x v="20"/>
    <s v="HMC"/>
    <s v=""/>
    <s v="042718"/>
    <s v="Hjälpmedel för stimulering av sinnen och känslighet (tyngdtäcken), antal brukare som erhållit personligt förskrivna hjälpmedel"/>
    <s v="Tyngdtäcken"/>
    <m/>
    <m/>
    <m/>
    <m/>
    <m/>
    <n v="806"/>
    <n v="249693"/>
    <n v="3.2279639397179735E-3"/>
    <n v="1.5467336327229094E-3"/>
    <n v="386"/>
    <n v="420"/>
    <n v="1.088082901554404"/>
    <s v="Norrbotten"/>
    <n v="0"/>
  </r>
  <r>
    <x v="0"/>
    <s v="25"/>
    <x v="20"/>
    <s v="ORT"/>
    <s v="1"/>
    <s v="061206"/>
    <s v="Ankelortoser"/>
    <s v="Ankelortoser"/>
    <m/>
    <m/>
    <m/>
    <m/>
    <m/>
    <m/>
    <n v="128307"/>
    <m/>
    <n v="1.5709435249726053E-3"/>
    <n v="202"/>
    <n v="-202"/>
    <m/>
    <s v="Norrbotten"/>
    <n v="0"/>
  </r>
  <r>
    <x v="0"/>
    <s v="25"/>
    <x v="20"/>
    <s v="ORT"/>
    <s v="2"/>
    <s v="061206"/>
    <s v="Ankelortoser"/>
    <s v="Ankelortoser"/>
    <m/>
    <m/>
    <m/>
    <m/>
    <m/>
    <m/>
    <n v="121386"/>
    <m/>
    <n v="1.4173259997212579E-3"/>
    <n v="172"/>
    <n v="-172"/>
    <m/>
    <s v="Norrbotten"/>
    <n v="0"/>
  </r>
  <r>
    <x v="0"/>
    <s v="25"/>
    <x v="20"/>
    <s v="ORT"/>
    <s v="1"/>
    <s v="061209"/>
    <s v="Knäortoser"/>
    <s v="Knäortoser"/>
    <m/>
    <m/>
    <m/>
    <m/>
    <m/>
    <m/>
    <n v="128307"/>
    <m/>
    <n v="8.3557730724650439E-4"/>
    <n v="107"/>
    <n v="-107"/>
    <m/>
    <s v="Norrbotten"/>
    <n v="0"/>
  </r>
  <r>
    <x v="0"/>
    <s v="25"/>
    <x v="20"/>
    <s v="ORT"/>
    <s v="2"/>
    <s v="061209"/>
    <s v="Knäortoser"/>
    <s v="Knäortoser"/>
    <m/>
    <m/>
    <m/>
    <m/>
    <m/>
    <m/>
    <n v="121386"/>
    <m/>
    <n v="1.1083116266507214E-3"/>
    <n v="135"/>
    <n v="-135"/>
    <m/>
    <s v="Norrbotten"/>
    <n v="0"/>
  </r>
  <r>
    <x v="0"/>
    <s v="25"/>
    <x v="20"/>
    <s v="ORT"/>
    <s v="1"/>
    <s v="061212"/>
    <s v="Helbensortoser"/>
    <s v="Helbensortoser"/>
    <m/>
    <m/>
    <m/>
    <m/>
    <m/>
    <m/>
    <n v="128307"/>
    <m/>
    <n v="3.6898567148582843E-5"/>
    <n v="5"/>
    <n v="-5"/>
    <m/>
    <s v="Norrbotten"/>
    <n v="0"/>
  </r>
  <r>
    <x v="0"/>
    <s v="25"/>
    <x v="20"/>
    <s v="ORT"/>
    <s v="2"/>
    <s v="061212"/>
    <s v="Helbensortoser"/>
    <s v="Helbensortoser"/>
    <m/>
    <m/>
    <m/>
    <m/>
    <m/>
    <m/>
    <n v="121386"/>
    <m/>
    <n v="2.8979089907315027E-5"/>
    <n v="4"/>
    <n v="-4"/>
    <m/>
    <s v="Norrbotten"/>
    <n v="0"/>
  </r>
  <r>
    <x v="0"/>
    <s v="25"/>
    <x v="20"/>
    <s v="ORT"/>
    <s v="1"/>
    <s v="062409"/>
    <s v="Transtibiella proteser, antal brukare som erhållit personligt förskrivna hjälpmedel"/>
    <s v="Transtibiella proteser"/>
    <n v="2"/>
    <n v="7"/>
    <n v="5"/>
    <n v="10"/>
    <n v="4"/>
    <n v="28"/>
    <n v="128307"/>
    <n v="2.1822659714590786E-4"/>
    <n v="1.8423873122013726E-4"/>
    <n v="24"/>
    <n v="4"/>
    <n v="0.16666666666666674"/>
    <s v="Norrbotten"/>
    <n v="0"/>
  </r>
  <r>
    <x v="0"/>
    <s v="25"/>
    <x v="20"/>
    <s v="ORT"/>
    <s v="2"/>
    <s v="062409"/>
    <s v="Transtibiella proteser, antal brukare som erhållit personligt förskrivna hjälpmedel"/>
    <s v="Transtibiella proteser"/>
    <n v="1"/>
    <n v="5"/>
    <n v="1"/>
    <n v="2"/>
    <n v="1"/>
    <n v="10"/>
    <n v="121386"/>
    <n v="8.2381823274512713E-5"/>
    <n v="8.1847726632153513E-5"/>
    <n v="10"/>
    <n v="0"/>
    <n v="0"/>
    <s v="Norrbotten"/>
    <n v="0"/>
  </r>
  <r>
    <x v="0"/>
    <s v="25"/>
    <x v="20"/>
    <s v="HMC"/>
    <s v=""/>
    <s v="120603"/>
    <s v="Gåstativ, antal brukare som erhållit personligt förskrivna hjälpmedel"/>
    <s v="Gåstativ"/>
    <m/>
    <m/>
    <m/>
    <m/>
    <m/>
    <n v="0"/>
    <n v="249693"/>
    <n v="0"/>
    <n v="1.243336228773866E-3"/>
    <n v="310"/>
    <n v="-310"/>
    <n v="-1"/>
    <s v="Norrbotten"/>
    <n v="0"/>
  </r>
  <r>
    <x v="0"/>
    <s v="25"/>
    <x v="20"/>
    <s v="HMC"/>
    <s v=""/>
    <s v="120606"/>
    <s v="Rollatorer, antal brukare som erhållit personligt förskrivna hjälpmedel"/>
    <s v="Rollatorer"/>
    <m/>
    <m/>
    <m/>
    <m/>
    <m/>
    <n v="6055"/>
    <n v="249693"/>
    <n v="2.4249778728278326E-2"/>
    <n v="1.9511975227732178E-2"/>
    <n v="4872"/>
    <n v="1183"/>
    <n v="0.24281609195402298"/>
    <s v="Norrbotten"/>
    <n v="0"/>
  </r>
  <r>
    <x v="0"/>
    <s v="25"/>
    <x v="20"/>
    <s v="HMC"/>
    <s v=""/>
    <s v="120609"/>
    <s v="Gåstolar, antal brukare som erhållit personligt förskrivna hjälpmedel"/>
    <s v="Gåstolar"/>
    <m/>
    <m/>
    <m/>
    <m/>
    <m/>
    <n v="38"/>
    <n v="249693"/>
    <n v="1.5218688549538834E-4"/>
    <n v="1.3916454882521926E-4"/>
    <n v="35"/>
    <n v="3"/>
    <n v="8.5714285714285632E-2"/>
    <s v="Norrbotten"/>
    <n v="0"/>
  </r>
  <r>
    <x v="0"/>
    <s v="25"/>
    <x v="20"/>
    <s v="HMC"/>
    <s v=""/>
    <s v="120612"/>
    <s v="Gåbord, antal brukare som erhållit personligt förskrivna hjälpmedel"/>
    <s v="Gåbord"/>
    <m/>
    <m/>
    <m/>
    <m/>
    <m/>
    <n v="618"/>
    <n v="249693"/>
    <n v="2.4750393483197368E-3"/>
    <n v="2.1670800508444329E-3"/>
    <n v="541"/>
    <n v="77"/>
    <n v="0.14232902033271722"/>
    <s v="Norrbotten"/>
    <n v="0"/>
  </r>
  <r>
    <x v="0"/>
    <s v="25"/>
    <x v="20"/>
    <s v="HMC"/>
    <s v=""/>
    <s v="122203"/>
    <s v="Manuella tvåhjulsdrivna rullstolar, antal brukare som erhållit personligt förskrivna hjälpmedel"/>
    <s v="Manuella tvåhjulsdr. rullstolar"/>
    <m/>
    <m/>
    <m/>
    <m/>
    <m/>
    <n v="2609"/>
    <n v="249693"/>
    <n v="1.0448831164670215E-2"/>
    <n v="1.0448831164670215E-2"/>
    <n v="2609"/>
    <n v="0"/>
    <n v="0"/>
    <s v="Norrbotten"/>
    <n v="0"/>
  </r>
  <r>
    <x v="0"/>
    <s v="25"/>
    <x v="20"/>
    <s v="HMC"/>
    <s v=""/>
    <s v="122218"/>
    <s v="Manuella vårdarmanövrerade rullstolar, antal brukare som erhållit personligt förskrivna hjälpmedel"/>
    <s v="Manuella vårdarm. rullstolar"/>
    <m/>
    <m/>
    <m/>
    <m/>
    <m/>
    <n v="2430"/>
    <n v="249693"/>
    <n v="9.7319508356261495E-3"/>
    <n v="4.5959477430963002E-3"/>
    <n v="1148"/>
    <n v="1282"/>
    <n v="1.1167247386759582"/>
    <s v="Norrbotten"/>
    <n v="1"/>
  </r>
  <r>
    <x v="0"/>
    <s v="25"/>
    <x v="20"/>
    <s v="HMC"/>
    <s v=""/>
    <s v="122303"/>
    <s v="Eldrivna rullstolar med manuell direktstyrning, antal brukare som erhållit personligt förskrivna hjälpmedel"/>
    <s v="El-rullstolar, manuell styrning"/>
    <m/>
    <m/>
    <m/>
    <m/>
    <m/>
    <n v="63"/>
    <n v="249693"/>
    <n v="2.5230983647919644E-4"/>
    <n v="3.072077289227249E-4"/>
    <n v="77"/>
    <n v="-14"/>
    <n v="-0.18181818181818177"/>
    <s v="Norrbotten"/>
    <n v="0"/>
  </r>
  <r>
    <x v="0"/>
    <s v="25"/>
    <x v="20"/>
    <s v="HMC"/>
    <s v=""/>
    <s v="122306"/>
    <s v="Eldrivna rullstolar med elektronisk styrning, antal brukare som erhållit personligt förskrivna hjälpmedel"/>
    <s v="El-rullstolar, elektronisk styrning"/>
    <m/>
    <m/>
    <m/>
    <m/>
    <m/>
    <n v="122"/>
    <n v="249693"/>
    <n v="4.8860000080098358E-4"/>
    <n v="2.9987744139351743E-4"/>
    <n v="75"/>
    <n v="47"/>
    <n v="0.62666666666666671"/>
    <s v="Norrbotten"/>
    <n v="0"/>
  </r>
  <r>
    <x v="0"/>
    <s v="25"/>
    <x v="20"/>
    <s v="HMC"/>
    <s v=""/>
    <s v="123603"/>
    <s v="Mobila lyftar för överflyttning av en sittande person med hjälp av slingsäten, antal brukare som erhållit personligt förskrivna hjälpmedel"/>
    <s v="Mob. lyftar slingsäten"/>
    <m/>
    <m/>
    <m/>
    <m/>
    <m/>
    <n v="385"/>
    <n v="249693"/>
    <n v="1.541893445150645E-3"/>
    <n v="1.0768685325761014E-3"/>
    <n v="269"/>
    <n v="116"/>
    <n v="0.43122676579925656"/>
    <s v="Norrbotten"/>
    <n v="0"/>
  </r>
  <r>
    <x v="0"/>
    <s v="25"/>
    <x v="20"/>
    <s v="HMC"/>
    <s v=""/>
    <s v="123604"/>
    <s v="Mobila lyftar för överflyttning av en stående person, antal brukare som erhållit personligt förskrivna hjälpmedel"/>
    <s v="Mob. lyftar stående"/>
    <m/>
    <m/>
    <m/>
    <m/>
    <m/>
    <n v="99"/>
    <n v="249693"/>
    <n v="3.9648688589588013E-4"/>
    <n v="2.969509404354554E-4"/>
    <n v="74"/>
    <n v="25"/>
    <n v="0.33783783783783794"/>
    <s v="Norrbotten"/>
    <n v="0"/>
  </r>
  <r>
    <x v="0"/>
    <s v="25"/>
    <x v="20"/>
    <s v="HMC"/>
    <s v=""/>
    <s v="123612"/>
    <s v="Stationära lyftar monterade på väggar, golv eller i tak, antal brukare som erhållit personligt förskrivna hjälpmedel"/>
    <s v="Stationära lyftar"/>
    <m/>
    <m/>
    <m/>
    <m/>
    <m/>
    <n v="91"/>
    <n v="249693"/>
    <n v="3.6444754158106152E-4"/>
    <n v="1.9038451254077757E-4"/>
    <n v="48"/>
    <n v="43"/>
    <n v="0.89583333333333326"/>
    <s v="Norrbotten"/>
    <n v="0"/>
  </r>
  <r>
    <x v="0"/>
    <s v="25"/>
    <x v="20"/>
    <s v="HMC"/>
    <s v=""/>
    <s v="181210"/>
    <s v="Sängar och lösa sängbottnar, elektiskt reglerbara, antal brukare som erhållit personligt förskrivna hjälpmedel"/>
    <s v="Sängar o likn"/>
    <m/>
    <m/>
    <m/>
    <m/>
    <m/>
    <n v="658"/>
    <n v="249693"/>
    <n v="2.6352360698938294E-3"/>
    <n v="1.9835740397698399E-3"/>
    <n v="495"/>
    <n v="163"/>
    <n v="0.32929292929292919"/>
    <s v="Norrbotten"/>
    <n v="0"/>
  </r>
  <r>
    <x v="0"/>
    <s v="25"/>
    <x v="20"/>
    <s v="HMC"/>
    <s v=""/>
    <s v="181224"/>
    <s v="Separata ställbara rygg- och benstöd för sängar, antal brukare som erhållit personligt förskrivna hjälpmedel"/>
    <s v="Stöd för sängar"/>
    <m/>
    <m/>
    <m/>
    <m/>
    <m/>
    <n v="626"/>
    <n v="249693"/>
    <n v="2.5070786926345554E-3"/>
    <n v="1.1815114311230961E-3"/>
    <n v="295"/>
    <n v="331"/>
    <n v="1.1220338983050846"/>
    <s v="Norrbotten"/>
    <n v="0"/>
  </r>
  <r>
    <x v="0"/>
    <s v="25"/>
    <x v="20"/>
    <s v="SYN"/>
    <s v=""/>
    <s v="220318"/>
    <s v="Förstorande videosystem, antal brukare som erhållit personligt förskrivna hjälpmedel"/>
    <s v="Förstorande videosystem"/>
    <m/>
    <m/>
    <m/>
    <m/>
    <m/>
    <n v="89"/>
    <n v="249693"/>
    <n v="3.5643770550235687E-4"/>
    <n v="2.900988291741636E-4"/>
    <n v="72"/>
    <n v="17"/>
    <n v="0.23611111111111116"/>
    <s v="Norrbotten"/>
    <n v="0"/>
  </r>
  <r>
    <x v="0"/>
    <s v="25"/>
    <x v="20"/>
    <s v="HMC"/>
    <s v=""/>
    <s v="220906"/>
    <s v="Röstförstärkare för personligt bruk, antal brukare som erhållit personligt förskrivna hjälpmedel"/>
    <s v="Röstförstärkare"/>
    <m/>
    <m/>
    <m/>
    <m/>
    <m/>
    <n v="20"/>
    <n v="249693"/>
    <n v="8.0098360787046497E-5"/>
    <n v="5.2152598503220425E-5"/>
    <n v="13"/>
    <n v="7"/>
    <n v="0.53846153846153855"/>
    <s v="Norrbotten"/>
    <n v="0"/>
  </r>
  <r>
    <x v="0"/>
    <s v="25"/>
    <x v="20"/>
    <s v="SYN"/>
    <s v=""/>
    <s v="221803"/>
    <s v="Utrustning för att spela in och återge ljud, antal brukare som erhållit personligt förskrivna hjälpmedel"/>
    <s v="Ljudutrustning"/>
    <m/>
    <m/>
    <m/>
    <m/>
    <m/>
    <n v="27"/>
    <n v="249693"/>
    <n v="1.0813278706251277E-4"/>
    <n v="1.9822806923721411E-4"/>
    <n v="49"/>
    <n v="-22"/>
    <n v="-0.44897959183673475"/>
    <s v="Norrbotten"/>
    <n v="0"/>
  </r>
  <r>
    <x v="0"/>
    <s v="25"/>
    <x v="20"/>
    <s v="HMC"/>
    <s v=""/>
    <s v="222109"/>
    <s v="Samtalsapparater, antal brukare som erhållit personligt förskrivna hjälpmedel"/>
    <s v="Samtalsapparater"/>
    <m/>
    <m/>
    <m/>
    <m/>
    <m/>
    <n v="64"/>
    <n v="249693"/>
    <n v="2.5631475451854877E-4"/>
    <n v="2.5631475451854877E-4"/>
    <n v="64"/>
    <n v="0"/>
    <n v="0"/>
    <s v="Norrbotten"/>
    <n v="0"/>
  </r>
  <r>
    <x v="0"/>
    <s v="25"/>
    <x v="20"/>
    <s v="HMC"/>
    <s v=""/>
    <s v="222112"/>
    <s v="Programvara för närkommunikation, antal brukare som erhållit personligt förskrivna hjälpmedel"/>
    <s v="Programv. närkommunikation"/>
    <m/>
    <m/>
    <m/>
    <m/>
    <m/>
    <n v="18"/>
    <n v="249693"/>
    <n v="7.2088524708341844E-5"/>
    <n v="6.0939107493000965E-5"/>
    <n v="15"/>
    <n v="3"/>
    <n v="0.19999999999999996"/>
    <s v="Norrbotten"/>
    <n v="0"/>
  </r>
  <r>
    <x v="0"/>
    <s v="25"/>
    <x v="20"/>
    <s v="HMC"/>
    <s v=""/>
    <s v="222712"/>
    <s v="Ur och klockor, antal brukare som erhållit personligt förskrivna hjälpmedel"/>
    <s v="Ur och klockor"/>
    <m/>
    <m/>
    <m/>
    <m/>
    <m/>
    <n v="131"/>
    <n v="249693"/>
    <n v="5.2464426315515457E-4"/>
    <n v="1.4156552596311747E-3"/>
    <n v="353"/>
    <n v="-222"/>
    <n v="-0.62889518413597734"/>
    <s v="Norrbotten"/>
    <n v="0"/>
  </r>
  <r>
    <x v="0"/>
    <s v="25"/>
    <x v="20"/>
    <s v="HMC"/>
    <s v=""/>
    <s v="222715"/>
    <s v="Kalendrar och tidtabeller, antal brukare som erhållit personligt förskrivna hjälpmedel"/>
    <s v="Kalendrar och tidtabeller"/>
    <m/>
    <m/>
    <m/>
    <m/>
    <m/>
    <n v="442"/>
    <n v="249693"/>
    <n v="1.7701737733937274E-3"/>
    <n v="1.4760095481574599E-3"/>
    <n v="369"/>
    <n v="73"/>
    <n v="0.19783197831978327"/>
    <s v="Norrbotten"/>
    <n v="0"/>
  </r>
  <r>
    <x v="0"/>
    <s v="25"/>
    <x v="20"/>
    <s v="SYN"/>
    <s v=""/>
    <s v="223021"/>
    <s v="Läsmaskiner, antal brukare som erhållit personligt förskrivna hjälpmedel"/>
    <s v="Läsmaskiner"/>
    <m/>
    <m/>
    <m/>
    <m/>
    <m/>
    <n v="4"/>
    <n v="249693"/>
    <n v="1.6019672157409298E-5"/>
    <n v="1.7720352584386851E-5"/>
    <n v="4"/>
    <n v="0"/>
    <n v="0"/>
    <s v="Norrbotten"/>
    <n v="0"/>
  </r>
  <r>
    <x v="1"/>
    <s v="01"/>
    <x v="0"/>
    <s v="HOR"/>
    <s v=""/>
    <s v="22061"/>
    <s v="I- och Bakom- örat hörapparater"/>
    <s v="I&amp;B hörapparater"/>
    <m/>
    <m/>
    <m/>
    <m/>
    <m/>
    <n v="25844"/>
    <n v="2391990"/>
    <n v="1.0804392994953992E-2"/>
    <n v="9.1938915741569226E-3"/>
    <n v="21992"/>
    <n v="3852"/>
    <n v="0.17515460167333585"/>
    <s v="Stockholm"/>
    <n v="0"/>
  </r>
  <r>
    <x v="1"/>
    <s v="01"/>
    <x v="0"/>
    <s v="HMC"/>
    <s v=""/>
    <s v="042718"/>
    <s v="Hjälpmedel för stimulering av sinnen och känslighet (tyngdtäcken), antal brukare som erhållit personligt förskrivna hjälpmedel"/>
    <s v="Tyngdtäcken"/>
    <m/>
    <m/>
    <m/>
    <m/>
    <m/>
    <n v="5761"/>
    <n v="2391990"/>
    <n v="2.4084548848448363E-3"/>
    <n v="2.2086762611347116E-3"/>
    <n v="5283"/>
    <n v="478"/>
    <n v="9.0478894567480594E-2"/>
    <s v="Stockholm"/>
    <n v="0"/>
  </r>
  <r>
    <x v="1"/>
    <s v="01"/>
    <x v="0"/>
    <s v="ORT"/>
    <s v=""/>
    <s v="062409"/>
    <s v="Transtibiella proteser, antal brukare som erhållit personligt förskrivna hjälpmedel"/>
    <s v="Transtibiella proteser"/>
    <m/>
    <m/>
    <m/>
    <m/>
    <m/>
    <n v="439"/>
    <n v="2391990"/>
    <n v="1.8352919535616789E-4"/>
    <n v="1.2542301865672633E-4"/>
    <n v="300"/>
    <n v="139"/>
    <n v="0.46333333333333337"/>
    <s v="Stockholm"/>
    <n v="0"/>
  </r>
  <r>
    <x v="1"/>
    <s v="01"/>
    <x v="0"/>
    <s v="HMC"/>
    <s v=""/>
    <s v="120603"/>
    <s v="Gåstativ, antal brukare som erhållit personligt förskrivna hjälpmedel"/>
    <s v="Gåstativ"/>
    <m/>
    <m/>
    <m/>
    <m/>
    <m/>
    <n v="3837"/>
    <n v="2391990"/>
    <n v="1.604103696085686E-3"/>
    <n v="6.8376722070839942E-4"/>
    <n v="1636"/>
    <n v="2201"/>
    <n v="1.345354523227384"/>
    <s v="Stockholm"/>
    <n v="1"/>
  </r>
  <r>
    <x v="1"/>
    <s v="01"/>
    <x v="0"/>
    <s v="HMC"/>
    <s v=""/>
    <s v="120606"/>
    <s v="Rollatorer, antal brukare som erhållit personligt förskrivna hjälpmedel"/>
    <s v="Rollatorer"/>
    <m/>
    <m/>
    <m/>
    <m/>
    <m/>
    <n v="27806"/>
    <n v="2391990"/>
    <n v="1.1624630537753084E-2"/>
    <n v="1.7699771992152287E-2"/>
    <n v="42338"/>
    <n v="-14532"/>
    <n v="-0.34323775331853179"/>
    <s v="Stockholm"/>
    <n v="0"/>
  </r>
  <r>
    <x v="1"/>
    <s v="01"/>
    <x v="0"/>
    <s v="HMC"/>
    <s v=""/>
    <s v="120609"/>
    <s v="Gåstolar, antal brukare som erhållit personligt förskrivna hjälpmedel"/>
    <s v="Gåstolar"/>
    <m/>
    <m/>
    <m/>
    <m/>
    <m/>
    <n v="450"/>
    <n v="2391990"/>
    <n v="1.8812787678878257E-4"/>
    <n v="1.4395880160841243E-4"/>
    <n v="344"/>
    <n v="106"/>
    <n v="0.30813953488372103"/>
    <s v="Stockholm"/>
    <n v="0"/>
  </r>
  <r>
    <x v="1"/>
    <s v="01"/>
    <x v="0"/>
    <s v="HMC"/>
    <s v=""/>
    <s v="120612"/>
    <s v="Gåbord, antal brukare som erhållit personligt förskrivna hjälpmedel"/>
    <s v="Gåbord"/>
    <m/>
    <m/>
    <m/>
    <m/>
    <m/>
    <n v="2780"/>
    <n v="2391990"/>
    <n v="1.1622122166062567E-3"/>
    <n v="2.1055331719514962E-3"/>
    <n v="5036"/>
    <n v="-2256"/>
    <n v="-0.4479745830023828"/>
    <s v="Stockholm"/>
    <n v="0"/>
  </r>
  <r>
    <x v="1"/>
    <s v="01"/>
    <x v="0"/>
    <s v="HMC"/>
    <s v=""/>
    <s v="122203"/>
    <s v="Manuella tvåhjulsdrivna rullstolar, antal brukare som erhållit personligt förskrivna hjälpmedel"/>
    <s v="Manuella tvåhjulsdr. rullstolar"/>
    <m/>
    <m/>
    <m/>
    <m/>
    <m/>
    <n v="13424"/>
    <n v="2391990"/>
    <n v="5.6120635955835933E-3"/>
    <n v="9.4901365120153378E-3"/>
    <n v="22700"/>
    <n v="-9276"/>
    <n v="-0.40863436123348018"/>
    <s v="Stockholm"/>
    <n v="0"/>
  </r>
  <r>
    <x v="1"/>
    <s v="01"/>
    <x v="0"/>
    <s v="HMC"/>
    <s v=""/>
    <s v="122218"/>
    <s v="Manuella vårdarmanövrerade rullstolar, antal brukare som erhållit personligt förskrivna hjälpmedel"/>
    <s v="Manuella vårdarm. rullstolar"/>
    <m/>
    <m/>
    <m/>
    <m/>
    <m/>
    <n v="8813"/>
    <n v="2391990"/>
    <n v="3.6843799514212016E-3"/>
    <n v="4.3548543873536101E-3"/>
    <n v="10417"/>
    <n v="-1604"/>
    <n v="-0.15397907266967459"/>
    <s v="Stockholm"/>
    <n v="0"/>
  </r>
  <r>
    <x v="1"/>
    <s v="01"/>
    <x v="0"/>
    <s v="HMC"/>
    <s v=""/>
    <s v="122303"/>
    <s v="Eldrivna rullstolar med manuell direktstyrning, antal brukare som erhållit personligt förskrivna hjälpmedel"/>
    <s v="El-rullstolar, manuell styrning"/>
    <m/>
    <m/>
    <m/>
    <m/>
    <m/>
    <n v="674"/>
    <n v="2391990"/>
    <n v="2.8177375323475433E-4"/>
    <n v="3.2886202593288721E-4"/>
    <n v="787"/>
    <n v="-113"/>
    <n v="-0.1435832274459975"/>
    <s v="Stockholm"/>
    <n v="0"/>
  </r>
  <r>
    <x v="1"/>
    <s v="01"/>
    <x v="0"/>
    <s v="HMC"/>
    <s v=""/>
    <s v="122306"/>
    <s v="Eldrivna rullstolar med elektronisk styrning, antal brukare som erhållit personligt förskrivna hjälpmedel"/>
    <s v="El-rullstolar, elektronisk styrning"/>
    <m/>
    <m/>
    <m/>
    <m/>
    <m/>
    <n v="800"/>
    <n v="2391990"/>
    <n v="3.3444955873561345E-4"/>
    <n v="2.8770854560624949E-4"/>
    <n v="688"/>
    <n v="112"/>
    <n v="0.16279069767441867"/>
    <s v="Stockholm"/>
    <n v="0"/>
  </r>
  <r>
    <x v="1"/>
    <s v="01"/>
    <x v="0"/>
    <s v="HMC"/>
    <s v=""/>
    <s v="123603"/>
    <s v="Mobila lyftar för överflyttning av en sittande person med hjälp av slingsäten, antal brukare som erhållit personligt förskrivna hjälpmedel"/>
    <s v="Mob. lyftar slingsäten"/>
    <m/>
    <m/>
    <m/>
    <m/>
    <m/>
    <n v="1486"/>
    <n v="2391990"/>
    <n v="6.2124005535140196E-4"/>
    <n v="1.0148003437167622E-3"/>
    <n v="2427"/>
    <n v="-941"/>
    <n v="-0.38772146683147923"/>
    <s v="Stockholm"/>
    <n v="0"/>
  </r>
  <r>
    <x v="1"/>
    <s v="01"/>
    <x v="0"/>
    <s v="HMC"/>
    <s v=""/>
    <s v="123604"/>
    <s v="Mobila lyftar för överflyttning av en stående person, antal brukare som erhållit personligt förskrivna hjälpmedel"/>
    <s v="Mob. lyftar stående"/>
    <m/>
    <m/>
    <m/>
    <m/>
    <m/>
    <n v="235"/>
    <n v="2391990"/>
    <n v="9.8244557878586443E-5"/>
    <n v="2.7360339916758958E-4"/>
    <n v="654"/>
    <n v="-419"/>
    <n v="-0.64067278287461771"/>
    <s v="Stockholm"/>
    <n v="0"/>
  </r>
  <r>
    <x v="1"/>
    <s v="01"/>
    <x v="0"/>
    <s v="HMC"/>
    <s v=""/>
    <s v="123612"/>
    <s v="Stationära lyftar monterade på väggar, golv eller i tak, antal brukare som erhållit personligt förskrivna hjälpmedel"/>
    <s v="Stationära lyftar"/>
    <m/>
    <m/>
    <m/>
    <m/>
    <m/>
    <n v="449"/>
    <n v="2391990"/>
    <n v="1.8770981484036303E-4"/>
    <n v="1.7848792676996235E-4"/>
    <n v="427"/>
    <n v="22"/>
    <n v="5.1522248243559776E-2"/>
    <s v="Stockholm"/>
    <n v="0"/>
  </r>
  <r>
    <x v="1"/>
    <s v="01"/>
    <x v="0"/>
    <s v="HMC"/>
    <s v=""/>
    <s v="181210"/>
    <s v="Sängar och lösa sängbottnar, elektiskt reglerbara, antal brukare som erhållit personligt förskrivna hjälpmedel"/>
    <s v="Sängar o likn"/>
    <m/>
    <m/>
    <m/>
    <m/>
    <m/>
    <n v="3646"/>
    <n v="2391990"/>
    <n v="1.5242538639375584E-3"/>
    <n v="1.9414322400630431E-3"/>
    <n v="4644"/>
    <n v="-998"/>
    <n v="-0.21490094745908694"/>
    <s v="Stockholm"/>
    <n v="0"/>
  </r>
  <r>
    <x v="1"/>
    <s v="01"/>
    <x v="0"/>
    <s v="HMC"/>
    <s v=""/>
    <s v="181224"/>
    <s v="Separata ställbara rygg- och benstöd för sängar, antal brukare som erhållit personligt förskrivna hjälpmedel"/>
    <s v="Stöd för sängar"/>
    <m/>
    <m/>
    <m/>
    <m/>
    <m/>
    <n v="2331"/>
    <n v="2391990"/>
    <n v="9.7450240176589369E-4"/>
    <n v="1.2736161029968792E-3"/>
    <n v="3046"/>
    <n v="-715"/>
    <n v="-0.23473407747866049"/>
    <s v="Stockholm"/>
    <n v="0"/>
  </r>
  <r>
    <x v="1"/>
    <s v="01"/>
    <x v="0"/>
    <s v="SYN"/>
    <s v=""/>
    <s v="220318"/>
    <s v="Förstorande videosystem, antal brukare som erhållit personligt förskrivna hjälpmedel"/>
    <s v="Förstorande videosystem"/>
    <m/>
    <m/>
    <m/>
    <m/>
    <m/>
    <n v="350"/>
    <n v="2391990"/>
    <n v="1.4632168194683088E-4"/>
    <n v="2.9340544744330734E-4"/>
    <n v="702"/>
    <n v="-352"/>
    <n v="-0.50142450142450135"/>
    <s v="Stockholm"/>
    <n v="0"/>
  </r>
  <r>
    <x v="1"/>
    <s v="01"/>
    <x v="0"/>
    <s v="HMC"/>
    <s v=""/>
    <s v="220906"/>
    <s v="Röstförstärkare för personligt bruk, antal brukare som erhållit personligt förskrivna hjälpmedel"/>
    <s v="Röstförstärkare"/>
    <m/>
    <m/>
    <m/>
    <m/>
    <m/>
    <n v="111"/>
    <n v="2391990"/>
    <n v="4.6404876274566368E-5"/>
    <n v="5.0736749492488366E-5"/>
    <n v="121"/>
    <n v="-10"/>
    <n v="-8.2644628099173501E-2"/>
    <s v="Stockholm"/>
    <n v="0"/>
  </r>
  <r>
    <x v="1"/>
    <s v="01"/>
    <x v="0"/>
    <s v="SYN"/>
    <s v=""/>
    <s v="221803"/>
    <s v="Utrustning för att spela in och återge ljud, antal brukare som erhållit personligt förskrivna hjälpmedel"/>
    <s v="Ljudutrustning"/>
    <m/>
    <m/>
    <m/>
    <m/>
    <m/>
    <n v="1105"/>
    <n v="2391990"/>
    <n v="4.6195845300356608E-4"/>
    <n v="2.3237072524386567E-4"/>
    <n v="556"/>
    <n v="549"/>
    <n v="0.98741007194244612"/>
    <s v="Stockholm"/>
    <n v="1"/>
  </r>
  <r>
    <x v="1"/>
    <s v="01"/>
    <x v="0"/>
    <s v="HMC"/>
    <s v=""/>
    <s v="222109"/>
    <s v="Samtalsapparater, antal brukare som erhållit personligt förskrivna hjälpmedel"/>
    <s v="Samtalsapparater"/>
    <m/>
    <m/>
    <m/>
    <m/>
    <m/>
    <n v="378"/>
    <n v="2391990"/>
    <n v="1.5802741650257736E-4"/>
    <n v="1.8409247473052899E-4"/>
    <n v="440"/>
    <n v="-62"/>
    <n v="-0.14090909090909087"/>
    <s v="Stockholm"/>
    <n v="0"/>
  </r>
  <r>
    <x v="1"/>
    <s v="01"/>
    <x v="0"/>
    <s v="HMC"/>
    <s v=""/>
    <s v="222112"/>
    <s v="Programvara för närkommunikation, antal brukare som erhållit personligt förskrivna hjälpmedel"/>
    <s v="Programv. närkommunikation"/>
    <m/>
    <m/>
    <m/>
    <m/>
    <m/>
    <n v="121"/>
    <n v="2391990"/>
    <n v="5.0585495758761535E-5"/>
    <n v="8.066568957631028E-5"/>
    <n v="193"/>
    <n v="-72"/>
    <n v="-0.37305699481865284"/>
    <s v="Stockholm"/>
    <n v="0"/>
  </r>
  <r>
    <x v="1"/>
    <s v="01"/>
    <x v="0"/>
    <s v="HMC"/>
    <s v=""/>
    <s v="222712"/>
    <s v="Ur och klockor, antal brukare som erhållit personligt förskrivna hjälpmedel"/>
    <s v="Ur och klockor"/>
    <m/>
    <m/>
    <m/>
    <m/>
    <m/>
    <n v="1786"/>
    <n v="2391990"/>
    <n v="7.4665863987725706E-4"/>
    <n v="1.0839071616084404E-3"/>
    <n v="2593"/>
    <n v="-807"/>
    <n v="-0.31122252217508672"/>
    <s v="Stockholm"/>
    <n v="0"/>
  </r>
  <r>
    <x v="1"/>
    <s v="01"/>
    <x v="0"/>
    <s v="HMC"/>
    <s v=""/>
    <s v="222715"/>
    <s v="Kalendrar och tidtabeller, antal brukare som erhållit personligt förskrivna hjälpmedel"/>
    <s v="Kalendrar och tidtabeller"/>
    <m/>
    <m/>
    <m/>
    <m/>
    <m/>
    <n v="6451"/>
    <n v="2391990"/>
    <n v="2.6969176292543028E-3"/>
    <n v="1.4280277212541282E-3"/>
    <n v="3416"/>
    <n v="3035"/>
    <n v="0.8884660421545667"/>
    <s v="Stockholm"/>
    <n v="1"/>
  </r>
  <r>
    <x v="1"/>
    <s v="01"/>
    <x v="0"/>
    <s v="SYN"/>
    <s v=""/>
    <s v="223021"/>
    <s v="Läsmaskiner, antal brukare som erhållit personligt förskrivna hjälpmedel"/>
    <s v="Läsmaskiner"/>
    <m/>
    <m/>
    <m/>
    <m/>
    <m/>
    <n v="66"/>
    <n v="2391990"/>
    <n v="2.7592088595688107E-5"/>
    <n v="1.6024742201959825E-5"/>
    <n v="38"/>
    <n v="28"/>
    <n v="0.73684210526315796"/>
    <s v="Stockholm"/>
    <n v="0"/>
  </r>
  <r>
    <x v="1"/>
    <s v="03"/>
    <x v="1"/>
    <s v="HOR"/>
    <s v=""/>
    <s v="22061"/>
    <s v="I- och Bakom- örat hörapparater"/>
    <s v="I&amp;B hörapparater"/>
    <m/>
    <m/>
    <m/>
    <m/>
    <m/>
    <n v="3919"/>
    <n v="388394"/>
    <n v="1.0090269159667761E-2"/>
    <n v="9.1938915741569226E-3"/>
    <n v="3571"/>
    <n v="348"/>
    <n v="9.7451694203304351E-2"/>
    <s v="Uppsala"/>
    <n v="0"/>
  </r>
  <r>
    <x v="1"/>
    <s v="03"/>
    <x v="1"/>
    <s v="HMC"/>
    <s v=""/>
    <s v="042718"/>
    <s v="Hjälpmedel för stimulering av sinnen och känslighet (tyngdtäcken), antal brukare som erhållit personligt förskrivna hjälpmedel"/>
    <s v="Tyngdtäcken"/>
    <m/>
    <m/>
    <m/>
    <m/>
    <m/>
    <n v="333"/>
    <n v="388394"/>
    <n v="8.5737678748899315E-4"/>
    <n v="2.2086762611347116E-3"/>
    <n v="858"/>
    <n v="-525"/>
    <n v="-0.61188811188811187"/>
    <s v="Uppsala"/>
    <n v="1"/>
  </r>
  <r>
    <x v="1"/>
    <s v="03"/>
    <x v="1"/>
    <s v="ORT"/>
    <s v=""/>
    <s v="062409"/>
    <s v="Transtibiella proteser, antal brukare som erhållit personligt förskrivna hjälpmedel"/>
    <s v="Transtibiella proteser"/>
    <m/>
    <m/>
    <m/>
    <m/>
    <m/>
    <n v="48"/>
    <n v="388394"/>
    <n v="1.2358584324165668E-4"/>
    <n v="1.2542301865672633E-4"/>
    <n v="49"/>
    <n v="-1"/>
    <n v="-2.0408163265306145E-2"/>
    <s v="Uppsala"/>
    <n v="0"/>
  </r>
  <r>
    <x v="1"/>
    <s v="03"/>
    <x v="1"/>
    <s v="HMC"/>
    <s v=""/>
    <s v="120603"/>
    <s v="Gåstativ, antal brukare som erhållit personligt förskrivna hjälpmedel"/>
    <s v="Gåstativ"/>
    <m/>
    <m/>
    <m/>
    <m/>
    <m/>
    <n v="0"/>
    <n v="388394"/>
    <n v="0"/>
    <n v="6.8376722070839942E-4"/>
    <n v="266"/>
    <n v="-266"/>
    <n v="-1"/>
    <s v="Uppsala"/>
    <n v="0"/>
  </r>
  <r>
    <x v="1"/>
    <s v="03"/>
    <x v="1"/>
    <s v="HMC"/>
    <s v=""/>
    <s v="120606"/>
    <s v="Rollatorer, antal brukare som erhållit personligt förskrivna hjälpmedel"/>
    <s v="Rollatorer"/>
    <m/>
    <m/>
    <m/>
    <m/>
    <m/>
    <n v="4450"/>
    <n v="388394"/>
    <n v="1.1457437550528587E-2"/>
    <n v="1.7699771992152287E-2"/>
    <n v="6874"/>
    <n v="-2424"/>
    <n v="-0.35263311027058486"/>
    <s v="Uppsala"/>
    <n v="0"/>
  </r>
  <r>
    <x v="1"/>
    <s v="03"/>
    <x v="1"/>
    <s v="HMC"/>
    <s v=""/>
    <s v="120609"/>
    <s v="Gåstolar, antal brukare som erhållit personligt förskrivna hjälpmedel"/>
    <s v="Gåstolar"/>
    <m/>
    <m/>
    <m/>
    <m/>
    <m/>
    <n v="59"/>
    <n v="388394"/>
    <n v="1.5190759898453632E-4"/>
    <n v="1.4395880160841243E-4"/>
    <n v="56"/>
    <n v="3"/>
    <n v="5.3571428571428603E-2"/>
    <s v="Uppsala"/>
    <n v="0"/>
  </r>
  <r>
    <x v="1"/>
    <s v="03"/>
    <x v="1"/>
    <s v="HMC"/>
    <s v=""/>
    <s v="120612"/>
    <s v="Gåbord, antal brukare som erhållit personligt förskrivna hjälpmedel"/>
    <s v="Gåbord"/>
    <m/>
    <m/>
    <m/>
    <m/>
    <m/>
    <n v="107"/>
    <n v="388394"/>
    <n v="2.7549344222619297E-4"/>
    <n v="2.1055331719514962E-3"/>
    <n v="818"/>
    <n v="-711"/>
    <n v="-0.86919315403422981"/>
    <s v="Uppsala"/>
    <n v="1"/>
  </r>
  <r>
    <x v="1"/>
    <s v="03"/>
    <x v="1"/>
    <s v="HMC"/>
    <s v=""/>
    <s v="122203"/>
    <s v="Manuella tvåhjulsdrivna rullstolar, antal brukare som erhållit personligt förskrivna hjälpmedel"/>
    <s v="Manuella tvåhjulsdr. rullstolar"/>
    <m/>
    <m/>
    <m/>
    <m/>
    <m/>
    <n v="1211"/>
    <n v="388394"/>
    <n v="3.1179678367842965E-3"/>
    <n v="9.4901365120153378E-3"/>
    <n v="3686"/>
    <n v="-2475"/>
    <n v="-0.67145957677699397"/>
    <s v="Uppsala"/>
    <n v="1"/>
  </r>
  <r>
    <x v="1"/>
    <s v="03"/>
    <x v="1"/>
    <s v="HMC"/>
    <s v=""/>
    <s v="122218"/>
    <s v="Manuella vårdarmanövrerade rullstolar, antal brukare som erhållit personligt förskrivna hjälpmedel"/>
    <s v="Manuella vårdarm. rullstolar"/>
    <m/>
    <m/>
    <m/>
    <m/>
    <m/>
    <n v="598"/>
    <n v="388394"/>
    <n v="1.5396736303856394E-3"/>
    <n v="4.3548543873536101E-3"/>
    <n v="1691"/>
    <n v="-1093"/>
    <n v="-0.64636309875813125"/>
    <s v="Uppsala"/>
    <n v="1"/>
  </r>
  <r>
    <x v="1"/>
    <s v="03"/>
    <x v="1"/>
    <s v="HMC"/>
    <s v=""/>
    <s v="122303"/>
    <s v="Eldrivna rullstolar med manuell direktstyrning, antal brukare som erhållit personligt förskrivna hjälpmedel"/>
    <s v="El-rullstolar, manuell styrning"/>
    <m/>
    <m/>
    <m/>
    <m/>
    <m/>
    <n v="93"/>
    <n v="388394"/>
    <n v="2.394475712807098E-4"/>
    <n v="3.2886202593288721E-4"/>
    <n v="128"/>
    <n v="-35"/>
    <n v="-0.2734375"/>
    <s v="Uppsala"/>
    <n v="0"/>
  </r>
  <r>
    <x v="1"/>
    <s v="03"/>
    <x v="1"/>
    <s v="HMC"/>
    <s v=""/>
    <s v="122306"/>
    <s v="Eldrivna rullstolar med elektronisk styrning, antal brukare som erhållit personligt förskrivna hjälpmedel"/>
    <s v="El-rullstolar, elektronisk styrning"/>
    <m/>
    <m/>
    <m/>
    <m/>
    <m/>
    <n v="65"/>
    <n v="388394"/>
    <n v="1.6735582938974341E-4"/>
    <n v="2.8770854560624949E-4"/>
    <n v="112"/>
    <n v="-47"/>
    <n v="-0.4196428571428571"/>
    <s v="Uppsala"/>
    <n v="0"/>
  </r>
  <r>
    <x v="1"/>
    <s v="03"/>
    <x v="1"/>
    <s v="HMC"/>
    <s v=""/>
    <s v="123603"/>
    <s v="Mobila lyftar för överflyttning av en sittande person med hjälp av slingsäten, antal brukare som erhållit personligt förskrivna hjälpmedel"/>
    <s v="Mob. lyftar slingsäten"/>
    <m/>
    <m/>
    <m/>
    <m/>
    <m/>
    <n v="86"/>
    <n v="388394"/>
    <n v="2.2142463580796819E-4"/>
    <n v="1.0148003437167622E-3"/>
    <n v="394"/>
    <n v="-308"/>
    <n v="-0.78172588832487311"/>
    <s v="Uppsala"/>
    <n v="0"/>
  </r>
  <r>
    <x v="1"/>
    <s v="03"/>
    <x v="1"/>
    <s v="HMC"/>
    <s v=""/>
    <s v="123604"/>
    <s v="Mobila lyftar för överflyttning av en stående person, antal brukare som erhållit personligt förskrivna hjälpmedel"/>
    <s v="Mob. lyftar stående"/>
    <m/>
    <m/>
    <m/>
    <m/>
    <m/>
    <n v="2"/>
    <n v="388394"/>
    <n v="5.1494101350690275E-6"/>
    <n v="2.7360339916758958E-4"/>
    <n v="106"/>
    <n v="-104"/>
    <n v="-0.98113207547169812"/>
    <s v="Uppsala"/>
    <n v="0"/>
  </r>
  <r>
    <x v="1"/>
    <s v="03"/>
    <x v="1"/>
    <s v="HMC"/>
    <s v=""/>
    <s v="123612"/>
    <s v="Stationära lyftar monterade på väggar, golv eller i tak, antal brukare som erhållit personligt förskrivna hjälpmedel"/>
    <s v="Stationära lyftar"/>
    <m/>
    <m/>
    <m/>
    <m/>
    <m/>
    <n v="52"/>
    <n v="388394"/>
    <n v="1.3388466351179474E-4"/>
    <n v="1.7848792676996235E-4"/>
    <n v="69"/>
    <n v="-17"/>
    <n v="-0.24637681159420288"/>
    <s v="Uppsala"/>
    <n v="0"/>
  </r>
  <r>
    <x v="1"/>
    <s v="03"/>
    <x v="1"/>
    <s v="HMC"/>
    <s v=""/>
    <s v="181210"/>
    <s v="Sängar och lösa sängbottnar, elektiskt reglerbara, antal brukare som erhållit personligt förskrivna hjälpmedel"/>
    <s v="Sängar o likn"/>
    <m/>
    <m/>
    <m/>
    <m/>
    <m/>
    <n v="259"/>
    <n v="388394"/>
    <n v="6.6684861249143913E-4"/>
    <n v="1.9414322400630431E-3"/>
    <n v="754"/>
    <n v="-495"/>
    <n v="-0.65649867374005311"/>
    <s v="Uppsala"/>
    <n v="0"/>
  </r>
  <r>
    <x v="1"/>
    <s v="03"/>
    <x v="1"/>
    <s v="HMC"/>
    <s v=""/>
    <s v="181224"/>
    <s v="Separata ställbara rygg- och benstöd för sängar, antal brukare som erhållit personligt förskrivna hjälpmedel"/>
    <s v="Stöd för sängar"/>
    <m/>
    <m/>
    <m/>
    <m/>
    <m/>
    <n v="1"/>
    <n v="388394"/>
    <n v="2.5747050675345137E-6"/>
    <n v="1.2736161029968792E-3"/>
    <n v="495"/>
    <n v="-494"/>
    <n v="-0.99797979797979797"/>
    <s v="Uppsala"/>
    <n v="0"/>
  </r>
  <r>
    <x v="1"/>
    <s v="03"/>
    <x v="1"/>
    <s v="SYN"/>
    <s v=""/>
    <s v="220318"/>
    <s v="Förstorande videosystem, antal brukare som erhållit personligt förskrivna hjälpmedel"/>
    <s v="Förstorande videosystem"/>
    <m/>
    <m/>
    <m/>
    <m/>
    <m/>
    <n v="62"/>
    <n v="388394"/>
    <n v="1.5963171418713985E-4"/>
    <n v="2.9340544744330734E-4"/>
    <n v="114"/>
    <n v="-52"/>
    <n v="-0.45614035087719296"/>
    <s v="Uppsala"/>
    <n v="0"/>
  </r>
  <r>
    <x v="1"/>
    <s v="03"/>
    <x v="1"/>
    <s v="HMC"/>
    <s v=""/>
    <s v="220906"/>
    <s v="Röstförstärkare för personligt bruk, antal brukare som erhållit personligt förskrivna hjälpmedel"/>
    <s v="Röstförstärkare"/>
    <m/>
    <m/>
    <m/>
    <m/>
    <m/>
    <n v="5"/>
    <n v="388394"/>
    <n v="1.2873525337672569E-5"/>
    <n v="5.0736749492488366E-5"/>
    <n v="20"/>
    <n v="-15"/>
    <n v="-0.75"/>
    <s v="Uppsala"/>
    <n v="0"/>
  </r>
  <r>
    <x v="1"/>
    <s v="03"/>
    <x v="1"/>
    <s v="SYN"/>
    <s v=""/>
    <s v="221803"/>
    <s v="Utrustning för att spela in och återge ljud, antal brukare som erhållit personligt förskrivna hjälpmedel"/>
    <s v="Ljudutrustning"/>
    <m/>
    <m/>
    <m/>
    <m/>
    <m/>
    <n v="92"/>
    <n v="388394"/>
    <n v="2.3687286621317528E-4"/>
    <n v="2.3237072524386567E-4"/>
    <n v="90"/>
    <n v="2"/>
    <n v="2.2222222222222143E-2"/>
    <s v="Uppsala"/>
    <n v="0"/>
  </r>
  <r>
    <x v="1"/>
    <s v="03"/>
    <x v="1"/>
    <s v="HMC"/>
    <s v=""/>
    <s v="222109"/>
    <s v="Samtalsapparater, antal brukare som erhållit personligt förskrivna hjälpmedel"/>
    <s v="Samtalsapparater"/>
    <m/>
    <m/>
    <m/>
    <m/>
    <m/>
    <n v="23"/>
    <n v="388394"/>
    <n v="5.9218216553293819E-5"/>
    <n v="1.8409247473052899E-4"/>
    <n v="72"/>
    <n v="-49"/>
    <n v="-0.68055555555555558"/>
    <s v="Uppsala"/>
    <n v="0"/>
  </r>
  <r>
    <x v="1"/>
    <s v="03"/>
    <x v="1"/>
    <s v="HMC"/>
    <s v=""/>
    <s v="222112"/>
    <s v="Programvara för närkommunikation, antal brukare som erhållit personligt förskrivna hjälpmedel"/>
    <s v="Programv. närkommunikation"/>
    <m/>
    <m/>
    <m/>
    <m/>
    <m/>
    <n v="145"/>
    <n v="388394"/>
    <n v="3.7333223479250454E-4"/>
    <n v="8.066568957631028E-5"/>
    <n v="31"/>
    <n v="114"/>
    <n v="3.67741935483871"/>
    <s v="Uppsala"/>
    <n v="0"/>
  </r>
  <r>
    <x v="1"/>
    <s v="03"/>
    <x v="1"/>
    <s v="HMC"/>
    <s v=""/>
    <s v="222712"/>
    <s v="Ur och klockor, antal brukare som erhållit personligt förskrivna hjälpmedel"/>
    <s v="Ur och klockor"/>
    <m/>
    <m/>
    <m/>
    <m/>
    <m/>
    <n v="125"/>
    <n v="388394"/>
    <n v="3.2183813344181426E-4"/>
    <n v="1.0839071616084404E-3"/>
    <n v="421"/>
    <n v="-296"/>
    <n v="-0.70308788598574823"/>
    <s v="Uppsala"/>
    <n v="0"/>
  </r>
  <r>
    <x v="1"/>
    <s v="03"/>
    <x v="1"/>
    <s v="HMC"/>
    <s v=""/>
    <s v="222715"/>
    <s v="Kalendrar och tidtabeller, antal brukare som erhållit personligt förskrivna hjälpmedel"/>
    <s v="Kalendrar och tidtabeller"/>
    <m/>
    <m/>
    <m/>
    <m/>
    <m/>
    <n v="294"/>
    <n v="388394"/>
    <n v="7.5696328985514708E-4"/>
    <n v="1.4280277212541282E-3"/>
    <n v="555"/>
    <n v="-261"/>
    <n v="-0.47027027027027024"/>
    <s v="Uppsala"/>
    <n v="0"/>
  </r>
  <r>
    <x v="1"/>
    <s v="03"/>
    <x v="1"/>
    <s v="SYN"/>
    <s v=""/>
    <s v="223021"/>
    <s v="Läsmaskiner, antal brukare som erhållit personligt förskrivna hjälpmedel"/>
    <s v="Läsmaskiner"/>
    <m/>
    <m/>
    <m/>
    <m/>
    <m/>
    <n v="7"/>
    <n v="388394"/>
    <n v="1.8022935472741599E-5"/>
    <n v="1.6024742201959825E-5"/>
    <n v="6"/>
    <n v="1"/>
    <n v="0.16666666666666674"/>
    <s v="Uppsala"/>
    <n v="0"/>
  </r>
  <r>
    <x v="1"/>
    <s v="04"/>
    <x v="2"/>
    <s v="HOR"/>
    <s v=""/>
    <s v="22061"/>
    <s v="I- och Bakom- örat hörapparater"/>
    <s v="I&amp;B hörapparater"/>
    <m/>
    <m/>
    <m/>
    <m/>
    <m/>
    <n v="2571"/>
    <n v="299401"/>
    <n v="8.5871456675161405E-3"/>
    <n v="9.1938915741569226E-3"/>
    <n v="2753"/>
    <n v="-182"/>
    <n v="-6.6109698510715575E-2"/>
    <s v="Södermanland"/>
    <n v="0"/>
  </r>
  <r>
    <x v="1"/>
    <s v="04"/>
    <x v="2"/>
    <s v="HMC"/>
    <s v=""/>
    <s v="042718"/>
    <s v="Hjälpmedel för stimulering av sinnen och känslighet (tyngdtäcken), antal brukare som erhållit personligt förskrivna hjälpmedel"/>
    <s v="Tyngdtäcken"/>
    <m/>
    <m/>
    <m/>
    <m/>
    <m/>
    <n v="2640"/>
    <n v="299401"/>
    <n v="8.8176058196198417E-3"/>
    <n v="2.2086762611347116E-3"/>
    <n v="661"/>
    <n v="1979"/>
    <n v="2.9939485627836611"/>
    <s v="Södermanland"/>
    <n v="1"/>
  </r>
  <r>
    <x v="1"/>
    <s v="04"/>
    <x v="2"/>
    <s v="ORT"/>
    <s v=""/>
    <s v="062409"/>
    <s v="Transtibiella proteser, antal brukare som erhållit personligt förskrivna hjälpmedel"/>
    <s v="Transtibiella proteser"/>
    <m/>
    <m/>
    <m/>
    <m/>
    <m/>
    <n v="45"/>
    <n v="299401"/>
    <n v="1.5030009919806547E-4"/>
    <n v="1.2542301865672633E-4"/>
    <n v="38"/>
    <n v="7"/>
    <n v="0.18421052631578938"/>
    <s v="Södermanland"/>
    <n v="0"/>
  </r>
  <r>
    <x v="1"/>
    <s v="04"/>
    <x v="2"/>
    <s v="HMC"/>
    <s v=""/>
    <s v="120603"/>
    <s v="Gåstativ, antal brukare som erhållit personligt förskrivna hjälpmedel"/>
    <s v="Gåstativ"/>
    <m/>
    <m/>
    <m/>
    <m/>
    <m/>
    <n v="552"/>
    <n v="299401"/>
    <n v="1.8436812168296031E-3"/>
    <n v="6.8376722070839942E-4"/>
    <n v="205"/>
    <n v="347"/>
    <n v="1.6926829268292685"/>
    <s v="Södermanland"/>
    <n v="0"/>
  </r>
  <r>
    <x v="1"/>
    <s v="04"/>
    <x v="2"/>
    <s v="HMC"/>
    <s v=""/>
    <s v="120606"/>
    <s v="Rollatorer, antal brukare som erhållit personligt förskrivna hjälpmedel"/>
    <s v="Rollatorer"/>
    <m/>
    <m/>
    <m/>
    <m/>
    <m/>
    <n v="6999"/>
    <n v="299401"/>
    <n v="2.3376675428605782E-2"/>
    <n v="1.7699771992152287E-2"/>
    <n v="5299"/>
    <n v="1700"/>
    <n v="0.32081524816003015"/>
    <s v="Södermanland"/>
    <n v="0"/>
  </r>
  <r>
    <x v="1"/>
    <s v="04"/>
    <x v="2"/>
    <s v="HMC"/>
    <s v=""/>
    <s v="120609"/>
    <s v="Gåstolar, antal brukare som erhållit personligt förskrivna hjälpmedel"/>
    <s v="Gåstolar"/>
    <m/>
    <m/>
    <m/>
    <m/>
    <m/>
    <n v="43"/>
    <n v="299401"/>
    <n v="1.4362009478926255E-4"/>
    <n v="1.4395880160841243E-4"/>
    <n v="43"/>
    <n v="0"/>
    <n v="0"/>
    <s v="Södermanland"/>
    <n v="0"/>
  </r>
  <r>
    <x v="1"/>
    <s v="04"/>
    <x v="2"/>
    <s v="HMC"/>
    <s v=""/>
    <s v="120612"/>
    <s v="Gåbord, antal brukare som erhållit personligt förskrivna hjälpmedel"/>
    <s v="Gåbord"/>
    <m/>
    <m/>
    <m/>
    <m/>
    <m/>
    <n v="698"/>
    <n v="299401"/>
    <n v="2.3313215386722157E-3"/>
    <n v="2.1055331719514962E-3"/>
    <n v="630"/>
    <n v="68"/>
    <n v="0.107936507936508"/>
    <s v="Södermanland"/>
    <n v="0"/>
  </r>
  <r>
    <x v="1"/>
    <s v="04"/>
    <x v="2"/>
    <s v="HMC"/>
    <s v=""/>
    <s v="122203"/>
    <s v="Manuella tvåhjulsdrivna rullstolar, antal brukare som erhållit personligt förskrivna hjälpmedel"/>
    <s v="Manuella tvåhjulsdr. rullstolar"/>
    <m/>
    <m/>
    <m/>
    <m/>
    <m/>
    <n v="2791"/>
    <n v="299401"/>
    <n v="9.3219461524844602E-3"/>
    <n v="9.4901365120153378E-3"/>
    <n v="2841"/>
    <n v="-50"/>
    <n v="-1.7599436818021785E-2"/>
    <s v="Södermanland"/>
    <n v="0"/>
  </r>
  <r>
    <x v="1"/>
    <s v="04"/>
    <x v="2"/>
    <s v="HMC"/>
    <s v=""/>
    <s v="122218"/>
    <s v="Manuella vårdarmanövrerade rullstolar, antal brukare som erhållit personligt förskrivna hjälpmedel"/>
    <s v="Manuella vårdarm. rullstolar"/>
    <m/>
    <m/>
    <m/>
    <m/>
    <m/>
    <n v="2398"/>
    <n v="299401"/>
    <n v="8.0093252861546897E-3"/>
    <n v="4.3548543873536101E-3"/>
    <n v="1304"/>
    <n v="1094"/>
    <n v="0.83895705521472386"/>
    <s v="Södermanland"/>
    <n v="1"/>
  </r>
  <r>
    <x v="1"/>
    <s v="04"/>
    <x v="2"/>
    <s v="HMC"/>
    <s v=""/>
    <s v="122303"/>
    <s v="Eldrivna rullstolar med manuell direktstyrning, antal brukare som erhållit personligt förskrivna hjälpmedel"/>
    <s v="El-rullstolar, manuell styrning"/>
    <m/>
    <m/>
    <m/>
    <m/>
    <m/>
    <n v="61"/>
    <n v="299401"/>
    <n v="2.0374013446848875E-4"/>
    <n v="3.2886202593288721E-4"/>
    <n v="98"/>
    <n v="-37"/>
    <n v="-0.37755102040816324"/>
    <s v="Södermanland"/>
    <n v="0"/>
  </r>
  <r>
    <x v="1"/>
    <s v="04"/>
    <x v="2"/>
    <s v="HMC"/>
    <s v=""/>
    <s v="122306"/>
    <s v="Eldrivna rullstolar med elektronisk styrning, antal brukare som erhållit personligt förskrivna hjälpmedel"/>
    <s v="El-rullstolar, elektronisk styrning"/>
    <m/>
    <m/>
    <m/>
    <m/>
    <m/>
    <n v="70"/>
    <n v="299401"/>
    <n v="2.3380015430810185E-4"/>
    <n v="2.8770854560624949E-4"/>
    <n v="86"/>
    <n v="-16"/>
    <n v="-0.18604651162790697"/>
    <s v="Södermanland"/>
    <n v="0"/>
  </r>
  <r>
    <x v="1"/>
    <s v="04"/>
    <x v="2"/>
    <s v="HMC"/>
    <s v=""/>
    <s v="123603"/>
    <s v="Mobila lyftar för överflyttning av en sittande person med hjälp av slingsäten, antal brukare som erhållit personligt förskrivna hjälpmedel"/>
    <s v="Mob. lyftar slingsäten"/>
    <m/>
    <m/>
    <m/>
    <m/>
    <m/>
    <n v="340"/>
    <n v="299401"/>
    <n v="1.1356007494964947E-3"/>
    <n v="1.0148003437167622E-3"/>
    <n v="304"/>
    <n v="36"/>
    <n v="0.11842105263157898"/>
    <s v="Södermanland"/>
    <n v="0"/>
  </r>
  <r>
    <x v="1"/>
    <s v="04"/>
    <x v="2"/>
    <s v="HMC"/>
    <s v=""/>
    <s v="123604"/>
    <s v="Mobila lyftar för överflyttning av en stående person, antal brukare som erhållit personligt förskrivna hjälpmedel"/>
    <s v="Mob. lyftar stående"/>
    <m/>
    <m/>
    <m/>
    <m/>
    <m/>
    <n v="110"/>
    <n v="299401"/>
    <n v="3.6740024248416002E-4"/>
    <n v="2.7360339916758958E-4"/>
    <n v="82"/>
    <n v="28"/>
    <n v="0.34146341463414642"/>
    <s v="Södermanland"/>
    <n v="0"/>
  </r>
  <r>
    <x v="1"/>
    <s v="04"/>
    <x v="2"/>
    <s v="HMC"/>
    <s v=""/>
    <s v="123612"/>
    <s v="Stationära lyftar monterade på väggar, golv eller i tak, antal brukare som erhållit personligt förskrivna hjälpmedel"/>
    <s v="Stationära lyftar"/>
    <m/>
    <m/>
    <m/>
    <m/>
    <m/>
    <n v="44"/>
    <n v="299401"/>
    <n v="1.4696009699366401E-4"/>
    <n v="1.7848792676996235E-4"/>
    <n v="53"/>
    <n v="-9"/>
    <n v="-0.16981132075471694"/>
    <s v="Södermanland"/>
    <n v="0"/>
  </r>
  <r>
    <x v="1"/>
    <s v="04"/>
    <x v="2"/>
    <s v="HMC"/>
    <s v=""/>
    <s v="181210"/>
    <s v="Sängar och lösa sängbottnar, elektiskt reglerbara, antal brukare som erhållit personligt förskrivna hjälpmedel"/>
    <s v="Sängar o likn"/>
    <m/>
    <m/>
    <m/>
    <m/>
    <m/>
    <n v="577"/>
    <n v="299401"/>
    <n v="1.9271812719396395E-3"/>
    <n v="1.9414322400630431E-3"/>
    <n v="581"/>
    <n v="-4"/>
    <n v="-6.8846815834767705E-3"/>
    <s v="Södermanland"/>
    <n v="0"/>
  </r>
  <r>
    <x v="1"/>
    <s v="04"/>
    <x v="2"/>
    <s v="HMC"/>
    <s v=""/>
    <s v="181224"/>
    <s v="Separata ställbara rygg- och benstöd för sängar, antal brukare som erhållit personligt förskrivna hjälpmedel"/>
    <s v="Stöd för sängar"/>
    <m/>
    <m/>
    <m/>
    <m/>
    <m/>
    <n v="408"/>
    <n v="299401"/>
    <n v="1.3627208993957935E-3"/>
    <n v="1.2736161029968792E-3"/>
    <n v="381"/>
    <n v="27"/>
    <n v="7.0866141732283561E-2"/>
    <s v="Södermanland"/>
    <n v="0"/>
  </r>
  <r>
    <x v="1"/>
    <s v="04"/>
    <x v="2"/>
    <s v="SYN"/>
    <s v=""/>
    <s v="220318"/>
    <s v="Förstorande videosystem, antal brukare som erhållit personligt förskrivna hjälpmedel"/>
    <s v="Förstorande videosystem"/>
    <m/>
    <m/>
    <m/>
    <m/>
    <m/>
    <n v="134"/>
    <n v="299401"/>
    <n v="4.4756029538979493E-4"/>
    <n v="2.9340544744330734E-4"/>
    <n v="88"/>
    <n v="46"/>
    <n v="0.52272727272727271"/>
    <s v="Södermanland"/>
    <n v="0"/>
  </r>
  <r>
    <x v="1"/>
    <s v="04"/>
    <x v="2"/>
    <s v="HMC"/>
    <s v=""/>
    <s v="220906"/>
    <s v="Röstförstärkare för personligt bruk, antal brukare som erhållit personligt förskrivna hjälpmedel"/>
    <s v="Röstförstärkare"/>
    <m/>
    <m/>
    <m/>
    <m/>
    <m/>
    <n v="17"/>
    <n v="299401"/>
    <n v="5.6780037474824732E-5"/>
    <n v="5.0736749492488366E-5"/>
    <n v="15"/>
    <n v="2"/>
    <n v="0.1333333333333333"/>
    <s v="Södermanland"/>
    <n v="0"/>
  </r>
  <r>
    <x v="1"/>
    <s v="04"/>
    <x v="2"/>
    <s v="SYN"/>
    <s v=""/>
    <s v="221803"/>
    <s v="Utrustning för att spela in och återge ljud, antal brukare som erhållit personligt förskrivna hjälpmedel"/>
    <s v="Ljudutrustning"/>
    <m/>
    <m/>
    <m/>
    <m/>
    <m/>
    <n v="75"/>
    <n v="299401"/>
    <n v="2.505001653301091E-4"/>
    <n v="2.3237072524386567E-4"/>
    <n v="70"/>
    <n v="5"/>
    <n v="7.1428571428571397E-2"/>
    <s v="Södermanland"/>
    <n v="0"/>
  </r>
  <r>
    <x v="1"/>
    <s v="04"/>
    <x v="2"/>
    <s v="HMC"/>
    <s v=""/>
    <s v="222109"/>
    <s v="Samtalsapparater, antal brukare som erhållit personligt förskrivna hjälpmedel"/>
    <s v="Samtalsapparater"/>
    <m/>
    <m/>
    <m/>
    <m/>
    <m/>
    <n v="113"/>
    <n v="299401"/>
    <n v="3.7742024909736443E-4"/>
    <n v="1.8409247473052899E-4"/>
    <n v="55"/>
    <n v="58"/>
    <n v="1.0545454545454547"/>
    <s v="Södermanland"/>
    <n v="0"/>
  </r>
  <r>
    <x v="1"/>
    <s v="04"/>
    <x v="2"/>
    <s v="HMC"/>
    <s v=""/>
    <s v="222112"/>
    <s v="Programvara för närkommunikation, antal brukare som erhållit personligt förskrivna hjälpmedel"/>
    <s v="Programv. närkommunikation"/>
    <m/>
    <m/>
    <m/>
    <m/>
    <m/>
    <n v="36"/>
    <n v="299401"/>
    <n v="1.2024007935845237E-4"/>
    <n v="8.066568957631028E-5"/>
    <n v="24"/>
    <n v="12"/>
    <n v="0.5"/>
    <s v="Södermanland"/>
    <n v="0"/>
  </r>
  <r>
    <x v="1"/>
    <s v="04"/>
    <x v="2"/>
    <s v="HMC"/>
    <s v=""/>
    <s v="222712"/>
    <s v="Ur och klockor, antal brukare som erhållit personligt förskrivna hjälpmedel"/>
    <s v="Ur och klockor"/>
    <m/>
    <m/>
    <m/>
    <m/>
    <m/>
    <n v="510"/>
    <n v="299401"/>
    <n v="1.7034011242447421E-3"/>
    <n v="1.0839071616084404E-3"/>
    <n v="325"/>
    <n v="185"/>
    <n v="0.56923076923076921"/>
    <s v="Södermanland"/>
    <n v="0"/>
  </r>
  <r>
    <x v="1"/>
    <s v="04"/>
    <x v="2"/>
    <s v="HMC"/>
    <s v=""/>
    <s v="222715"/>
    <s v="Kalendrar och tidtabeller, antal brukare som erhållit personligt förskrivna hjälpmedel"/>
    <s v="Kalendrar och tidtabeller"/>
    <m/>
    <m/>
    <m/>
    <m/>
    <m/>
    <n v="614"/>
    <n v="299401"/>
    <n v="2.0507613535024932E-3"/>
    <n v="1.4280277212541282E-3"/>
    <n v="428"/>
    <n v="186"/>
    <n v="0.43457943925233655"/>
    <s v="Södermanland"/>
    <n v="0"/>
  </r>
  <r>
    <x v="1"/>
    <s v="04"/>
    <x v="2"/>
    <s v="SYN"/>
    <s v=""/>
    <s v="223021"/>
    <s v="Läsmaskiner, antal brukare som erhållit personligt förskrivna hjälpmedel"/>
    <s v="Läsmaskiner"/>
    <m/>
    <m/>
    <m/>
    <m/>
    <m/>
    <n v="14"/>
    <n v="299401"/>
    <n v="4.6760030861620367E-5"/>
    <n v="1.6024742201959825E-5"/>
    <n v="5"/>
    <n v="9"/>
    <n v="1.7999999999999998"/>
    <s v="Södermanland"/>
    <n v="0"/>
  </r>
  <r>
    <x v="1"/>
    <s v="05"/>
    <x v="3"/>
    <s v="HOR"/>
    <s v=""/>
    <s v="22061"/>
    <s v="I- och Bakom- örat hörapparater"/>
    <s v="I&amp;B hörapparater"/>
    <m/>
    <m/>
    <m/>
    <m/>
    <m/>
    <n v="4295"/>
    <n v="467158"/>
    <n v="9.1938915741569226E-3"/>
    <n v="9.1938915741569226E-3"/>
    <n v="4295"/>
    <n v="0"/>
    <n v="0"/>
    <s v="Östergötland"/>
    <n v="0"/>
  </r>
  <r>
    <x v="1"/>
    <s v="05"/>
    <x v="3"/>
    <s v="HMC"/>
    <s v=""/>
    <s v="042718"/>
    <s v="Hjälpmedel för stimulering av sinnen och känslighet (tyngdtäcken), antal brukare som erhållit personligt förskrivna hjälpmedel"/>
    <s v="Tyngdtäcken"/>
    <m/>
    <m/>
    <m/>
    <m/>
    <m/>
    <n v="704"/>
    <n v="467158"/>
    <n v="1.5069847888722872E-3"/>
    <n v="2.2086762611347116E-3"/>
    <n v="1032"/>
    <n v="-328"/>
    <n v="-0.31782945736434109"/>
    <s v="Östergötland"/>
    <n v="0"/>
  </r>
  <r>
    <x v="1"/>
    <s v="05"/>
    <x v="3"/>
    <s v="ORT"/>
    <s v=""/>
    <s v="062409"/>
    <s v="Transtibiella proteser, antal brukare som erhållit personligt förskrivna hjälpmedel"/>
    <s v="Transtibiella proteser"/>
    <m/>
    <m/>
    <m/>
    <m/>
    <m/>
    <n v="34"/>
    <n v="467158"/>
    <n v="7.2780515371672968E-5"/>
    <n v="1.2542301865672633E-4"/>
    <n v="59"/>
    <n v="-25"/>
    <n v="-0.42372881355932202"/>
    <s v="Östergötland"/>
    <n v="0"/>
  </r>
  <r>
    <x v="1"/>
    <s v="05"/>
    <x v="3"/>
    <s v="HMC"/>
    <s v=""/>
    <s v="120603"/>
    <s v="Gåstativ, antal brukare som erhållit personligt förskrivna hjälpmedel"/>
    <s v="Gåstativ"/>
    <m/>
    <m/>
    <m/>
    <m/>
    <m/>
    <n v="267"/>
    <n v="467158"/>
    <n v="5.7154110600696119E-4"/>
    <n v="6.8376722070839942E-4"/>
    <n v="319"/>
    <n v="-52"/>
    <n v="-0.1630094043887147"/>
    <s v="Östergötland"/>
    <n v="0"/>
  </r>
  <r>
    <x v="1"/>
    <s v="05"/>
    <x v="3"/>
    <s v="HMC"/>
    <s v=""/>
    <s v="120606"/>
    <s v="Rollatorer, antal brukare som erhållit personligt förskrivna hjälpmedel"/>
    <s v="Rollatorer"/>
    <m/>
    <m/>
    <m/>
    <m/>
    <m/>
    <n v="4737"/>
    <n v="467158"/>
    <n v="1.0140038273988673E-2"/>
    <n v="1.7699771992152287E-2"/>
    <n v="8269"/>
    <n v="-3532"/>
    <n v="-0.42713750151167007"/>
    <s v="Östergötland"/>
    <n v="0"/>
  </r>
  <r>
    <x v="1"/>
    <s v="05"/>
    <x v="3"/>
    <s v="HMC"/>
    <s v=""/>
    <s v="120609"/>
    <s v="Gåstolar, antal brukare som erhållit personligt förskrivna hjälpmedel"/>
    <s v="Gåstolar"/>
    <m/>
    <m/>
    <m/>
    <m/>
    <m/>
    <n v="76"/>
    <n v="467158"/>
    <n v="1.6268585788962192E-4"/>
    <n v="1.4395880160841243E-4"/>
    <n v="67"/>
    <n v="9"/>
    <n v="0.13432835820895517"/>
    <s v="Östergötland"/>
    <n v="0"/>
  </r>
  <r>
    <x v="1"/>
    <s v="05"/>
    <x v="3"/>
    <s v="HMC"/>
    <s v=""/>
    <s v="120612"/>
    <s v="Gåbord, antal brukare som erhållit personligt förskrivna hjälpmedel"/>
    <s v="Gåbord"/>
    <m/>
    <m/>
    <m/>
    <m/>
    <m/>
    <n v="275"/>
    <n v="467158"/>
    <n v="5.8866593315323723E-4"/>
    <n v="2.1055331719514962E-3"/>
    <n v="984"/>
    <n v="-709"/>
    <n v="-0.72052845528455278"/>
    <s v="Östergötland"/>
    <n v="1"/>
  </r>
  <r>
    <x v="1"/>
    <s v="05"/>
    <x v="3"/>
    <s v="HMC"/>
    <s v=""/>
    <s v="122203"/>
    <s v="Manuella tvåhjulsdrivna rullstolar, antal brukare som erhållit personligt förskrivna hjälpmedel"/>
    <s v="Manuella tvåhjulsdr. rullstolar"/>
    <m/>
    <m/>
    <m/>
    <m/>
    <m/>
    <n v="3485"/>
    <n v="467158"/>
    <n v="7.4600028255964795E-3"/>
    <n v="9.4901365120153378E-3"/>
    <n v="4433"/>
    <n v="-948"/>
    <n v="-0.21385066546356868"/>
    <s v="Östergötland"/>
    <n v="0"/>
  </r>
  <r>
    <x v="1"/>
    <s v="05"/>
    <x v="3"/>
    <s v="HMC"/>
    <s v=""/>
    <s v="122218"/>
    <s v="Manuella vårdarmanövrerade rullstolar, antal brukare som erhållit personligt förskrivna hjälpmedel"/>
    <s v="Manuella vårdarm. rullstolar"/>
    <m/>
    <m/>
    <m/>
    <m/>
    <m/>
    <n v="3205"/>
    <n v="467158"/>
    <n v="6.8606338754768192E-3"/>
    <n v="4.3548543873536101E-3"/>
    <n v="2034"/>
    <n v="1171"/>
    <n v="0.57571288102261553"/>
    <s v="Östergötland"/>
    <n v="1"/>
  </r>
  <r>
    <x v="1"/>
    <s v="05"/>
    <x v="3"/>
    <s v="HMC"/>
    <s v=""/>
    <s v="122303"/>
    <s v="Eldrivna rullstolar med manuell direktstyrning, antal brukare som erhållit personligt förskrivna hjälpmedel"/>
    <s v="El-rullstolar, manuell styrning"/>
    <m/>
    <m/>
    <m/>
    <m/>
    <m/>
    <n v="0"/>
    <n v="467158"/>
    <n v="0"/>
    <n v="3.2886202593288721E-4"/>
    <n v="154"/>
    <n v="-154"/>
    <n v="-1"/>
    <s v="Östergötland"/>
    <n v="0"/>
  </r>
  <r>
    <x v="1"/>
    <s v="05"/>
    <x v="3"/>
    <s v="HMC"/>
    <s v=""/>
    <s v="122306"/>
    <s v="Eldrivna rullstolar med elektronisk styrning, antal brukare som erhållit personligt förskrivna hjälpmedel"/>
    <s v="El-rullstolar, elektronisk styrning"/>
    <m/>
    <m/>
    <m/>
    <m/>
    <m/>
    <n v="101"/>
    <n v="467158"/>
    <n v="2.1620094272173441E-4"/>
    <n v="2.8770854560624949E-4"/>
    <n v="134"/>
    <n v="-33"/>
    <n v="-0.24626865671641796"/>
    <s v="Östergötland"/>
    <n v="0"/>
  </r>
  <r>
    <x v="1"/>
    <s v="05"/>
    <x v="3"/>
    <s v="HMC"/>
    <s v=""/>
    <s v="123603"/>
    <s v="Mobila lyftar för överflyttning av en sittande person med hjälp av slingsäten, antal brukare som erhållit personligt förskrivna hjälpmedel"/>
    <s v="Mob. lyftar slingsäten"/>
    <m/>
    <m/>
    <m/>
    <m/>
    <m/>
    <n v="104"/>
    <n v="467158"/>
    <n v="2.226227529015879E-4"/>
    <n v="1.0148003437167622E-3"/>
    <n v="474"/>
    <n v="-370"/>
    <n v="-0.78059071729957807"/>
    <s v="Östergötland"/>
    <n v="0"/>
  </r>
  <r>
    <x v="1"/>
    <s v="05"/>
    <x v="3"/>
    <s v="HMC"/>
    <s v=""/>
    <s v="123604"/>
    <s v="Mobila lyftar för överflyttning av en stående person, antal brukare som erhållit personligt förskrivna hjälpmedel"/>
    <s v="Mob. lyftar stående"/>
    <m/>
    <m/>
    <m/>
    <m/>
    <m/>
    <n v="12"/>
    <n v="467158"/>
    <n v="2.5687240719413989E-5"/>
    <n v="2.7360339916758958E-4"/>
    <n v="128"/>
    <n v="-116"/>
    <n v="-0.90625"/>
    <s v="Östergötland"/>
    <n v="0"/>
  </r>
  <r>
    <x v="1"/>
    <s v="05"/>
    <x v="3"/>
    <s v="HMC"/>
    <s v=""/>
    <s v="123612"/>
    <s v="Stationära lyftar monterade på väggar, golv eller i tak, antal brukare som erhållit personligt förskrivna hjälpmedel"/>
    <s v="Stationära lyftar"/>
    <m/>
    <m/>
    <m/>
    <m/>
    <m/>
    <n v="55"/>
    <n v="467158"/>
    <n v="1.1773318663064745E-4"/>
    <n v="1.7848792676996235E-4"/>
    <n v="83"/>
    <n v="-28"/>
    <n v="-0.33734939759036142"/>
    <s v="Östergötland"/>
    <n v="0"/>
  </r>
  <r>
    <x v="1"/>
    <s v="05"/>
    <x v="3"/>
    <s v="HMC"/>
    <s v=""/>
    <s v="181210"/>
    <s v="Sängar och lösa sängbottnar, elektiskt reglerbara, antal brukare som erhållit personligt förskrivna hjälpmedel"/>
    <s v="Sängar o likn"/>
    <m/>
    <m/>
    <m/>
    <m/>
    <m/>
    <n v="428"/>
    <n v="467158"/>
    <n v="9.1617825232576556E-4"/>
    <n v="1.9414322400630431E-3"/>
    <n v="907"/>
    <n v="-479"/>
    <n v="-0.52811466372657112"/>
    <s v="Östergötland"/>
    <n v="0"/>
  </r>
  <r>
    <x v="1"/>
    <s v="05"/>
    <x v="3"/>
    <s v="HMC"/>
    <s v=""/>
    <s v="181224"/>
    <s v="Separata ställbara rygg- och benstöd för sängar, antal brukare som erhållit personligt förskrivna hjälpmedel"/>
    <s v="Stöd för sängar"/>
    <m/>
    <m/>
    <m/>
    <m/>
    <m/>
    <n v="618"/>
    <n v="467158"/>
    <n v="1.3228928970498205E-3"/>
    <n v="1.2736161029968792E-3"/>
    <n v="595"/>
    <n v="23"/>
    <n v="3.8655462184874034E-2"/>
    <s v="Östergötland"/>
    <n v="0"/>
  </r>
  <r>
    <x v="1"/>
    <s v="05"/>
    <x v="3"/>
    <s v="SYN"/>
    <s v=""/>
    <s v="220318"/>
    <s v="Förstorande videosystem, antal brukare som erhållit personligt förskrivna hjälpmedel"/>
    <s v="Förstorande videosystem"/>
    <m/>
    <m/>
    <m/>
    <m/>
    <m/>
    <n v="42"/>
    <n v="467158"/>
    <n v="8.9905342517948954E-5"/>
    <n v="2.9340544744330734E-4"/>
    <n v="137"/>
    <n v="-95"/>
    <n v="-0.6934306569343065"/>
    <s v="Östergötland"/>
    <n v="0"/>
  </r>
  <r>
    <x v="1"/>
    <s v="05"/>
    <x v="3"/>
    <s v="HMC"/>
    <s v=""/>
    <s v="220906"/>
    <s v="Röstförstärkare för personligt bruk, antal brukare som erhållit personligt förskrivna hjälpmedel"/>
    <s v="Röstförstärkare"/>
    <m/>
    <m/>
    <m/>
    <m/>
    <m/>
    <m/>
    <n v="467158"/>
    <m/>
    <n v="5.0736749492488366E-5"/>
    <n v="24"/>
    <n v="-24"/>
    <m/>
    <s v="Östergötland"/>
    <n v="0"/>
  </r>
  <r>
    <x v="1"/>
    <s v="05"/>
    <x v="3"/>
    <s v="SYN"/>
    <s v=""/>
    <s v="221803"/>
    <s v="Utrustning för att spela in och återge ljud, antal brukare som erhållit personligt förskrivna hjälpmedel"/>
    <s v="Ljudutrustning"/>
    <m/>
    <m/>
    <m/>
    <m/>
    <m/>
    <n v="42"/>
    <n v="467158"/>
    <n v="8.9905342517948954E-5"/>
    <n v="2.3237072524386567E-4"/>
    <n v="109"/>
    <n v="-67"/>
    <n v="-0.61467889908256879"/>
    <s v="Östergötland"/>
    <n v="0"/>
  </r>
  <r>
    <x v="1"/>
    <s v="05"/>
    <x v="3"/>
    <s v="HMC"/>
    <s v=""/>
    <s v="222109"/>
    <s v="Samtalsapparater, antal brukare som erhållit personligt förskrivna hjälpmedel"/>
    <s v="Samtalsapparater"/>
    <m/>
    <m/>
    <m/>
    <m/>
    <m/>
    <n v="69"/>
    <n v="467158"/>
    <n v="1.4770163413663044E-4"/>
    <n v="1.8409247473052899E-4"/>
    <n v="86"/>
    <n v="-17"/>
    <n v="-0.19767441860465118"/>
    <s v="Östergötland"/>
    <n v="0"/>
  </r>
  <r>
    <x v="1"/>
    <s v="05"/>
    <x v="3"/>
    <s v="HMC"/>
    <s v=""/>
    <s v="222112"/>
    <s v="Programvara för närkommunikation, antal brukare som erhållit personligt förskrivna hjälpmedel"/>
    <s v="Programv. närkommunikation"/>
    <m/>
    <m/>
    <m/>
    <m/>
    <m/>
    <n v="70"/>
    <n v="467158"/>
    <n v="1.4984223752991492E-4"/>
    <n v="8.066568957631028E-5"/>
    <n v="38"/>
    <n v="32"/>
    <n v="0.84210526315789469"/>
    <s v="Östergötland"/>
    <n v="0"/>
  </r>
  <r>
    <x v="1"/>
    <s v="05"/>
    <x v="3"/>
    <s v="HMC"/>
    <s v=""/>
    <s v="222712"/>
    <s v="Ur och klockor, antal brukare som erhållit personligt förskrivna hjälpmedel"/>
    <s v="Ur och klockor"/>
    <m/>
    <m/>
    <m/>
    <m/>
    <m/>
    <n v="307"/>
    <n v="467158"/>
    <n v="6.5716524173834118E-4"/>
    <n v="1.0839071616084404E-3"/>
    <n v="506"/>
    <n v="-199"/>
    <n v="-0.39328063241106714"/>
    <s v="Östergötland"/>
    <n v="0"/>
  </r>
  <r>
    <x v="1"/>
    <s v="05"/>
    <x v="3"/>
    <s v="HMC"/>
    <s v=""/>
    <s v="222715"/>
    <s v="Kalendrar och tidtabeller, antal brukare som erhållit personligt förskrivna hjälpmedel"/>
    <s v="Kalendrar och tidtabeller"/>
    <m/>
    <m/>
    <m/>
    <m/>
    <m/>
    <n v="307"/>
    <n v="467158"/>
    <n v="6.5716524173834118E-4"/>
    <n v="1.4280277212541282E-3"/>
    <n v="667"/>
    <n v="-360"/>
    <n v="-0.53973013493253374"/>
    <s v="Östergötland"/>
    <n v="0"/>
  </r>
  <r>
    <x v="1"/>
    <s v="05"/>
    <x v="3"/>
    <s v="SYN"/>
    <s v=""/>
    <s v="223021"/>
    <s v="Läsmaskiner, antal brukare som erhållit personligt förskrivna hjälpmedel"/>
    <s v="Läsmaskiner"/>
    <m/>
    <m/>
    <m/>
    <m/>
    <m/>
    <n v="5"/>
    <n v="467158"/>
    <n v="1.0703016966422495E-5"/>
    <n v="1.6024742201959825E-5"/>
    <n v="7"/>
    <n v="-2"/>
    <n v="-0.2857142857142857"/>
    <s v="Östergötland"/>
    <n v="0"/>
  </r>
  <r>
    <x v="1"/>
    <s v="06"/>
    <x v="4"/>
    <s v="HOR"/>
    <s v=""/>
    <s v="22061"/>
    <s v="I- och Bakom- örat hörapparater"/>
    <s v="I&amp;B hörapparater"/>
    <m/>
    <m/>
    <m/>
    <m/>
    <m/>
    <m/>
    <n v="365010"/>
    <m/>
    <n v="9.1938915741569226E-3"/>
    <n v="3356"/>
    <n v="-3356"/>
    <m/>
    <s v="Jönköping"/>
    <n v="0"/>
  </r>
  <r>
    <x v="1"/>
    <s v="06"/>
    <x v="4"/>
    <s v="HMC"/>
    <s v=""/>
    <s v="042718"/>
    <s v="Hjälpmedel för stimulering av sinnen och känslighet (tyngdtäcken), antal brukare som erhållit personligt förskrivna hjälpmedel"/>
    <s v="Tyngdtäcken"/>
    <m/>
    <m/>
    <m/>
    <m/>
    <m/>
    <n v="784"/>
    <n v="365010"/>
    <n v="2.1478863592778279E-3"/>
    <n v="2.2086762611347116E-3"/>
    <n v="806"/>
    <n v="-22"/>
    <n v="-2.7295285359801524E-2"/>
    <s v="Jönköping"/>
    <n v="0"/>
  </r>
  <r>
    <x v="1"/>
    <s v="06"/>
    <x v="4"/>
    <s v="ORT"/>
    <s v=""/>
    <s v="062409"/>
    <s v="Transtibiella proteser, antal brukare som erhållit personligt förskrivna hjälpmedel"/>
    <s v="Transtibiella proteser"/>
    <m/>
    <m/>
    <m/>
    <m/>
    <m/>
    <n v="19"/>
    <n v="365010"/>
    <n v="5.2053368400865733E-5"/>
    <n v="1.2542301865672633E-4"/>
    <n v="46"/>
    <n v="-27"/>
    <n v="-0.58695652173913038"/>
    <s v="Jönköping"/>
    <n v="0"/>
  </r>
  <r>
    <x v="1"/>
    <s v="06"/>
    <x v="4"/>
    <s v="HMC"/>
    <s v=""/>
    <s v="120603"/>
    <s v="Gåstativ, antal brukare som erhållit personligt förskrivna hjälpmedel"/>
    <s v="Gåstativ"/>
    <m/>
    <m/>
    <m/>
    <m/>
    <m/>
    <m/>
    <n v="365010"/>
    <m/>
    <n v="6.8376722070839942E-4"/>
    <n v="250"/>
    <n v="-250"/>
    <m/>
    <s v="Jönköping"/>
    <n v="0"/>
  </r>
  <r>
    <x v="1"/>
    <s v="06"/>
    <x v="4"/>
    <s v="HMC"/>
    <s v=""/>
    <s v="120606"/>
    <s v="Rollatorer, antal brukare som erhållit personligt förskrivna hjälpmedel"/>
    <s v="Rollatorer"/>
    <m/>
    <m/>
    <m/>
    <m/>
    <m/>
    <n v="6935"/>
    <n v="365010"/>
    <n v="1.8999479466315992E-2"/>
    <n v="1.7699771992152287E-2"/>
    <n v="6461"/>
    <n v="474"/>
    <n v="7.3363256461848048E-2"/>
    <s v="Jönköping"/>
    <n v="0"/>
  </r>
  <r>
    <x v="1"/>
    <s v="06"/>
    <x v="4"/>
    <s v="HMC"/>
    <s v=""/>
    <s v="120609"/>
    <s v="Gåstolar, antal brukare som erhållit personligt förskrivna hjälpmedel"/>
    <s v="Gåstolar"/>
    <m/>
    <m/>
    <m/>
    <m/>
    <m/>
    <n v="56"/>
    <n v="365010"/>
    <n v="1.5342045423413057E-4"/>
    <n v="1.4395880160841243E-4"/>
    <n v="53"/>
    <n v="3"/>
    <n v="5.6603773584905648E-2"/>
    <s v="Jönköping"/>
    <n v="0"/>
  </r>
  <r>
    <x v="1"/>
    <s v="06"/>
    <x v="4"/>
    <s v="HMC"/>
    <s v=""/>
    <s v="120612"/>
    <s v="Gåbord, antal brukare som erhållit personligt förskrivna hjälpmedel"/>
    <s v="Gåbord"/>
    <m/>
    <m/>
    <m/>
    <m/>
    <m/>
    <n v="1092"/>
    <n v="365010"/>
    <n v="2.991698857565546E-3"/>
    <n v="2.1055331719514962E-3"/>
    <n v="769"/>
    <n v="323"/>
    <n v="0.42002600780234078"/>
    <s v="Jönköping"/>
    <n v="0"/>
  </r>
  <r>
    <x v="1"/>
    <s v="06"/>
    <x v="4"/>
    <s v="HMC"/>
    <s v=""/>
    <s v="122203"/>
    <s v="Manuella tvåhjulsdrivna rullstolar, antal brukare som erhållit personligt förskrivna hjälpmedel"/>
    <s v="Manuella tvåhjulsdr. rullstolar"/>
    <m/>
    <m/>
    <m/>
    <m/>
    <m/>
    <n v="2578"/>
    <n v="365010"/>
    <n v="7.0628201967069398E-3"/>
    <n v="9.4901365120153378E-3"/>
    <n v="3464"/>
    <n v="-886"/>
    <n v="-0.25577367205542723"/>
    <s v="Jönköping"/>
    <n v="0"/>
  </r>
  <r>
    <x v="1"/>
    <s v="06"/>
    <x v="4"/>
    <s v="HMC"/>
    <s v=""/>
    <s v="122218"/>
    <s v="Manuella vårdarmanövrerade rullstolar, antal brukare som erhållit personligt förskrivna hjälpmedel"/>
    <s v="Manuella vårdarm. rullstolar"/>
    <m/>
    <m/>
    <m/>
    <m/>
    <m/>
    <n v="2626"/>
    <n v="365010"/>
    <n v="7.1943234431933369E-3"/>
    <n v="4.3548543873536101E-3"/>
    <n v="1590"/>
    <n v="1036"/>
    <n v="0.65157232704402523"/>
    <s v="Jönköping"/>
    <n v="1"/>
  </r>
  <r>
    <x v="1"/>
    <s v="06"/>
    <x v="4"/>
    <s v="HMC"/>
    <s v=""/>
    <s v="122303"/>
    <s v="Eldrivna rullstolar med manuell direktstyrning, antal brukare som erhållit personligt förskrivna hjälpmedel"/>
    <s v="El-rullstolar, manuell styrning"/>
    <m/>
    <m/>
    <m/>
    <m/>
    <m/>
    <n v="117"/>
    <n v="365010"/>
    <n v="3.2053916331059422E-4"/>
    <n v="3.2886202593288721E-4"/>
    <n v="120"/>
    <n v="-3"/>
    <n v="-2.5000000000000022E-2"/>
    <s v="Jönköping"/>
    <n v="0"/>
  </r>
  <r>
    <x v="1"/>
    <s v="06"/>
    <x v="4"/>
    <s v="HMC"/>
    <s v=""/>
    <s v="122306"/>
    <s v="Eldrivna rullstolar med elektronisk styrning, antal brukare som erhållit personligt förskrivna hjälpmedel"/>
    <s v="El-rullstolar, elektronisk styrning"/>
    <m/>
    <m/>
    <m/>
    <m/>
    <m/>
    <n v="80"/>
    <n v="365010"/>
    <n v="2.1917207747732938E-4"/>
    <n v="2.8770854560624949E-4"/>
    <n v="105"/>
    <n v="-25"/>
    <n v="-0.23809523809523814"/>
    <s v="Jönköping"/>
    <n v="0"/>
  </r>
  <r>
    <x v="1"/>
    <s v="06"/>
    <x v="4"/>
    <s v="HMC"/>
    <s v=""/>
    <s v="123603"/>
    <s v="Mobila lyftar för överflyttning av en sittande person med hjälp av slingsäten, antal brukare som erhållit personligt förskrivna hjälpmedel"/>
    <s v="Mob. lyftar slingsäten"/>
    <m/>
    <m/>
    <m/>
    <m/>
    <m/>
    <n v="319"/>
    <n v="365010"/>
    <n v="8.7394865894085093E-4"/>
    <n v="1.0148003437167622E-3"/>
    <n v="370"/>
    <n v="-51"/>
    <n v="-0.13783783783783787"/>
    <s v="Jönköping"/>
    <n v="0"/>
  </r>
  <r>
    <x v="1"/>
    <s v="06"/>
    <x v="4"/>
    <s v="HMC"/>
    <s v=""/>
    <s v="123604"/>
    <s v="Mobila lyftar för överflyttning av en stående person, antal brukare som erhållit personligt förskrivna hjälpmedel"/>
    <s v="Mob. lyftar stående"/>
    <m/>
    <m/>
    <m/>
    <m/>
    <m/>
    <n v="81"/>
    <n v="365010"/>
    <n v="2.2191172844579602E-4"/>
    <n v="2.7360339916758958E-4"/>
    <n v="100"/>
    <n v="-19"/>
    <n v="-0.18999999999999995"/>
    <s v="Jönköping"/>
    <n v="0"/>
  </r>
  <r>
    <x v="1"/>
    <s v="06"/>
    <x v="4"/>
    <s v="HMC"/>
    <s v=""/>
    <s v="123612"/>
    <s v="Stationära lyftar monterade på väggar, golv eller i tak, antal brukare som erhållit personligt förskrivna hjälpmedel"/>
    <s v="Stationära lyftar"/>
    <m/>
    <m/>
    <m/>
    <m/>
    <m/>
    <n v="75"/>
    <n v="365010"/>
    <n v="2.054738226349963E-4"/>
    <n v="1.7848792676996235E-4"/>
    <n v="65"/>
    <n v="10"/>
    <n v="0.15384615384615374"/>
    <s v="Jönköping"/>
    <n v="0"/>
  </r>
  <r>
    <x v="1"/>
    <s v="06"/>
    <x v="4"/>
    <s v="HMC"/>
    <s v=""/>
    <s v="181210"/>
    <s v="Sängar och lösa sängbottnar, elektiskt reglerbara, antal brukare som erhållit personligt förskrivna hjälpmedel"/>
    <s v="Sängar o likn"/>
    <m/>
    <m/>
    <m/>
    <m/>
    <m/>
    <n v="684"/>
    <n v="365010"/>
    <n v="1.8739212624311662E-3"/>
    <n v="1.9414322400630431E-3"/>
    <n v="709"/>
    <n v="-25"/>
    <n v="-3.5260930888575404E-2"/>
    <s v="Jönköping"/>
    <n v="0"/>
  </r>
  <r>
    <x v="1"/>
    <s v="06"/>
    <x v="4"/>
    <s v="HMC"/>
    <s v=""/>
    <s v="181224"/>
    <s v="Separata ställbara rygg- och benstöd för sängar, antal brukare som erhållit personligt förskrivna hjälpmedel"/>
    <s v="Stöd för sängar"/>
    <m/>
    <m/>
    <m/>
    <m/>
    <m/>
    <n v="652"/>
    <n v="365010"/>
    <n v="1.7862524314402346E-3"/>
    <n v="1.2736161029968792E-3"/>
    <n v="465"/>
    <n v="187"/>
    <n v="0.40215053763440856"/>
    <s v="Jönköping"/>
    <n v="0"/>
  </r>
  <r>
    <x v="1"/>
    <s v="06"/>
    <x v="4"/>
    <s v="SYN"/>
    <s v=""/>
    <s v="220318"/>
    <s v="Förstorande videosystem, antal brukare som erhållit personligt förskrivna hjälpmedel"/>
    <s v="Förstorande videosystem"/>
    <m/>
    <m/>
    <m/>
    <m/>
    <m/>
    <n v="58"/>
    <n v="365010"/>
    <n v="1.5889975617106381E-4"/>
    <n v="2.9340544744330734E-4"/>
    <n v="107"/>
    <n v="-49"/>
    <n v="-0.45794392523364491"/>
    <s v="Jönköping"/>
    <n v="0"/>
  </r>
  <r>
    <x v="1"/>
    <s v="06"/>
    <x v="4"/>
    <s v="HMC"/>
    <s v=""/>
    <s v="220906"/>
    <s v="Röstförstärkare för personligt bruk, antal brukare som erhållit personligt förskrivna hjälpmedel"/>
    <s v="Röstförstärkare"/>
    <m/>
    <m/>
    <m/>
    <m/>
    <m/>
    <n v="21"/>
    <n v="365010"/>
    <n v="5.7532670337798966E-5"/>
    <n v="5.0736749492488366E-5"/>
    <n v="19"/>
    <n v="2"/>
    <n v="0.10526315789473695"/>
    <s v="Jönköping"/>
    <n v="0"/>
  </r>
  <r>
    <x v="1"/>
    <s v="06"/>
    <x v="4"/>
    <s v="SYN"/>
    <s v=""/>
    <s v="221803"/>
    <s v="Utrustning för att spela in och återge ljud, antal brukare som erhållit personligt förskrivna hjälpmedel"/>
    <s v="Ljudutrustning"/>
    <m/>
    <m/>
    <m/>
    <m/>
    <m/>
    <n v="96"/>
    <n v="365010"/>
    <n v="2.6300649297279527E-4"/>
    <n v="2.3237072524386567E-4"/>
    <n v="85"/>
    <n v="11"/>
    <n v="0.12941176470588234"/>
    <s v="Jönköping"/>
    <n v="0"/>
  </r>
  <r>
    <x v="1"/>
    <s v="06"/>
    <x v="4"/>
    <s v="HMC"/>
    <s v=""/>
    <s v="222109"/>
    <s v="Samtalsapparater, antal brukare som erhållit personligt förskrivna hjälpmedel"/>
    <s v="Samtalsapparater"/>
    <m/>
    <m/>
    <m/>
    <m/>
    <m/>
    <n v="28"/>
    <n v="365010"/>
    <n v="7.6710227117065283E-5"/>
    <n v="1.8409247473052899E-4"/>
    <n v="67"/>
    <n v="-39"/>
    <n v="-0.58208955223880599"/>
    <s v="Jönköping"/>
    <n v="0"/>
  </r>
  <r>
    <x v="1"/>
    <s v="06"/>
    <x v="4"/>
    <s v="HMC"/>
    <s v=""/>
    <s v="222112"/>
    <s v="Programvara för närkommunikation, antal brukare som erhållit personligt förskrivna hjälpmedel"/>
    <s v="Programv. närkommunikation"/>
    <m/>
    <m/>
    <m/>
    <m/>
    <m/>
    <n v="51"/>
    <n v="365010"/>
    <n v="1.3972219939179748E-4"/>
    <n v="8.066568957631028E-5"/>
    <n v="29"/>
    <n v="22"/>
    <n v="0.75862068965517238"/>
    <s v="Jönköping"/>
    <n v="0"/>
  </r>
  <r>
    <x v="1"/>
    <s v="06"/>
    <x v="4"/>
    <s v="HMC"/>
    <s v=""/>
    <s v="222712"/>
    <s v="Ur och klockor, antal brukare som erhållit personligt förskrivna hjälpmedel"/>
    <s v="Ur och klockor"/>
    <m/>
    <m/>
    <m/>
    <m/>
    <m/>
    <n v="474"/>
    <n v="365010"/>
    <n v="1.2985945590531767E-3"/>
    <n v="1.0839071616084404E-3"/>
    <n v="396"/>
    <n v="78"/>
    <n v="0.19696969696969702"/>
    <s v="Jönköping"/>
    <n v="0"/>
  </r>
  <r>
    <x v="1"/>
    <s v="06"/>
    <x v="4"/>
    <s v="HMC"/>
    <s v=""/>
    <s v="222715"/>
    <s v="Kalendrar och tidtabeller, antal brukare som erhållit personligt förskrivna hjälpmedel"/>
    <s v="Kalendrar och tidtabeller"/>
    <m/>
    <m/>
    <m/>
    <m/>
    <m/>
    <n v="277"/>
    <n v="365010"/>
    <n v="7.5888331826525304E-4"/>
    <n v="1.4280277212541282E-3"/>
    <n v="521"/>
    <n v="-244"/>
    <n v="-0.46833013435700577"/>
    <s v="Jönköping"/>
    <n v="0"/>
  </r>
  <r>
    <x v="1"/>
    <s v="06"/>
    <x v="4"/>
    <s v="SYN"/>
    <s v=""/>
    <s v="223021"/>
    <s v="Läsmaskiner, antal brukare som erhållit personligt förskrivna hjälpmedel"/>
    <s v="Läsmaskiner"/>
    <m/>
    <m/>
    <m/>
    <m/>
    <m/>
    <n v="6"/>
    <n v="365010"/>
    <n v="1.6437905810799704E-5"/>
    <n v="1.6024742201959825E-5"/>
    <n v="6"/>
    <n v="0"/>
    <n v="0"/>
    <s v="Jönköping"/>
    <n v="0"/>
  </r>
  <r>
    <x v="1"/>
    <s v="07"/>
    <x v="5"/>
    <s v="HOR"/>
    <s v=""/>
    <s v="22061"/>
    <s v="I- och Bakom- örat hörapparater"/>
    <s v="I&amp;B hörapparater"/>
    <m/>
    <m/>
    <m/>
    <m/>
    <m/>
    <m/>
    <n v="202263"/>
    <m/>
    <n v="9.1938915741569226E-3"/>
    <n v="1860"/>
    <n v="-1860"/>
    <m/>
    <s v="Kronoberg"/>
    <n v="0"/>
  </r>
  <r>
    <x v="1"/>
    <s v="07"/>
    <x v="5"/>
    <s v="HMC"/>
    <s v=""/>
    <s v="042718"/>
    <s v="Hjälpmedel för stimulering av sinnen och känslighet (tyngdtäcken), antal brukare som erhållit personligt förskrivna hjälpmedel"/>
    <s v="Tyngdtäcken"/>
    <m/>
    <m/>
    <m/>
    <m/>
    <m/>
    <n v="603"/>
    <n v="202263"/>
    <n v="2.9812669642989573E-3"/>
    <n v="2.2086762611347116E-3"/>
    <n v="447"/>
    <n v="156"/>
    <n v="0.34899328859060397"/>
    <s v="Kronoberg"/>
    <n v="0"/>
  </r>
  <r>
    <x v="1"/>
    <s v="07"/>
    <x v="5"/>
    <s v="ORT"/>
    <s v=""/>
    <s v="062409"/>
    <s v="Transtibiella proteser, antal brukare som erhållit personligt förskrivna hjälpmedel"/>
    <s v="Transtibiella proteser"/>
    <m/>
    <m/>
    <m/>
    <m/>
    <m/>
    <n v="31"/>
    <n v="202263"/>
    <n v="1.5326579750127309E-4"/>
    <n v="1.2542301865672633E-4"/>
    <n v="25"/>
    <n v="6"/>
    <n v="0.24"/>
    <s v="Kronoberg"/>
    <n v="0"/>
  </r>
  <r>
    <x v="1"/>
    <s v="07"/>
    <x v="5"/>
    <s v="HMC"/>
    <s v=""/>
    <s v="120603"/>
    <s v="Gåstativ, antal brukare som erhållit personligt förskrivna hjälpmedel"/>
    <s v="Gåstativ"/>
    <m/>
    <m/>
    <m/>
    <m/>
    <m/>
    <n v="161"/>
    <n v="202263"/>
    <n v="7.9599333540983765E-4"/>
    <n v="6.8376722070839942E-4"/>
    <n v="138"/>
    <n v="23"/>
    <n v="0.16666666666666674"/>
    <s v="Kronoberg"/>
    <n v="0"/>
  </r>
  <r>
    <x v="1"/>
    <s v="07"/>
    <x v="5"/>
    <s v="HMC"/>
    <s v=""/>
    <s v="120606"/>
    <s v="Rollatorer, antal brukare som erhållit personligt förskrivna hjälpmedel"/>
    <s v="Rollatorer"/>
    <m/>
    <m/>
    <m/>
    <m/>
    <m/>
    <n v="993"/>
    <n v="202263"/>
    <n v="4.9094495780246513E-3"/>
    <n v="1.7699771992152287E-2"/>
    <n v="3580"/>
    <n v="-2587"/>
    <n v="-0.72262569832402235"/>
    <s v="Kronoberg"/>
    <n v="1"/>
  </r>
  <r>
    <x v="1"/>
    <s v="07"/>
    <x v="5"/>
    <s v="HMC"/>
    <s v=""/>
    <s v="120609"/>
    <s v="Gåstolar, antal brukare som erhållit personligt förskrivna hjälpmedel"/>
    <s v="Gåstolar"/>
    <m/>
    <m/>
    <m/>
    <m/>
    <m/>
    <n v="17"/>
    <n v="202263"/>
    <n v="8.4048985726504604E-5"/>
    <n v="1.4395880160841243E-4"/>
    <n v="29"/>
    <n v="-12"/>
    <n v="-0.41379310344827591"/>
    <s v="Kronoberg"/>
    <n v="0"/>
  </r>
  <r>
    <x v="1"/>
    <s v="07"/>
    <x v="5"/>
    <s v="HMC"/>
    <s v=""/>
    <s v="120612"/>
    <s v="Gåbord, antal brukare som erhållit personligt förskrivna hjälpmedel"/>
    <s v="Gåbord"/>
    <m/>
    <m/>
    <m/>
    <m/>
    <m/>
    <n v="148"/>
    <n v="202263"/>
    <n v="7.3172058161898122E-4"/>
    <n v="2.1055331719514962E-3"/>
    <n v="426"/>
    <n v="-278"/>
    <n v="-0.65258215962441313"/>
    <s v="Kronoberg"/>
    <n v="0"/>
  </r>
  <r>
    <x v="1"/>
    <s v="07"/>
    <x v="5"/>
    <s v="HMC"/>
    <s v=""/>
    <s v="122203"/>
    <s v="Manuella tvåhjulsdrivna rullstolar, antal brukare som erhållit personligt förskrivna hjälpmedel"/>
    <s v="Manuella tvåhjulsdr. rullstolar"/>
    <m/>
    <m/>
    <m/>
    <m/>
    <m/>
    <n v="662"/>
    <n v="202263"/>
    <n v="3.2729663853497673E-3"/>
    <n v="9.4901365120153378E-3"/>
    <n v="1920"/>
    <n v="-1258"/>
    <n v="-0.65520833333333339"/>
    <s v="Kronoberg"/>
    <n v="1"/>
  </r>
  <r>
    <x v="1"/>
    <s v="07"/>
    <x v="5"/>
    <s v="HMC"/>
    <s v=""/>
    <s v="122218"/>
    <s v="Manuella vårdarmanövrerade rullstolar, antal brukare som erhållit personligt förskrivna hjälpmedel"/>
    <s v="Manuella vårdarm. rullstolar"/>
    <m/>
    <m/>
    <m/>
    <m/>
    <m/>
    <n v="432"/>
    <n v="202263"/>
    <n v="2.135833049049999E-3"/>
    <n v="4.3548543873536101E-3"/>
    <n v="881"/>
    <n v="-449"/>
    <n v="-0.50964812712826335"/>
    <s v="Kronoberg"/>
    <n v="0"/>
  </r>
  <r>
    <x v="1"/>
    <s v="07"/>
    <x v="5"/>
    <s v="HMC"/>
    <s v=""/>
    <s v="122303"/>
    <s v="Eldrivna rullstolar med manuell direktstyrning, antal brukare som erhållit personligt förskrivna hjälpmedel"/>
    <s v="El-rullstolar, manuell styrning"/>
    <m/>
    <m/>
    <m/>
    <m/>
    <m/>
    <n v="71"/>
    <n v="202263"/>
    <n v="3.5102811685775451E-4"/>
    <n v="3.2886202593288721E-4"/>
    <n v="67"/>
    <n v="4"/>
    <n v="5.9701492537313383E-2"/>
    <s v="Kronoberg"/>
    <n v="0"/>
  </r>
  <r>
    <x v="1"/>
    <s v="07"/>
    <x v="5"/>
    <s v="HMC"/>
    <s v=""/>
    <s v="122306"/>
    <s v="Eldrivna rullstolar med elektronisk styrning, antal brukare som erhållit personligt förskrivna hjälpmedel"/>
    <s v="El-rullstolar, elektronisk styrning"/>
    <m/>
    <m/>
    <m/>
    <m/>
    <m/>
    <n v="58"/>
    <n v="202263"/>
    <n v="2.8675536306689803E-4"/>
    <n v="2.8770854560624949E-4"/>
    <n v="58"/>
    <n v="0"/>
    <n v="0"/>
    <s v="Kronoberg"/>
    <n v="0"/>
  </r>
  <r>
    <x v="1"/>
    <s v="07"/>
    <x v="5"/>
    <s v="HMC"/>
    <s v=""/>
    <s v="123603"/>
    <s v="Mobila lyftar för överflyttning av en sittande person med hjälp av slingsäten, antal brukare som erhållit personligt förskrivna hjälpmedel"/>
    <s v="Mob. lyftar slingsäten"/>
    <m/>
    <m/>
    <m/>
    <m/>
    <m/>
    <n v="133"/>
    <n v="202263"/>
    <n v="6.5755971186030068E-4"/>
    <n v="1.0148003437167622E-3"/>
    <n v="205"/>
    <n v="-72"/>
    <n v="-0.35121951219512193"/>
    <s v="Kronoberg"/>
    <n v="0"/>
  </r>
  <r>
    <x v="1"/>
    <s v="07"/>
    <x v="5"/>
    <s v="HMC"/>
    <s v=""/>
    <s v="123604"/>
    <s v="Mobila lyftar för överflyttning av en stående person, antal brukare som erhållit personligt förskrivna hjälpmedel"/>
    <s v="Mob. lyftar stående"/>
    <m/>
    <m/>
    <m/>
    <m/>
    <m/>
    <n v="89"/>
    <n v="202263"/>
    <n v="4.4002116056817114E-4"/>
    <n v="2.7360339916758958E-4"/>
    <n v="55"/>
    <n v="34"/>
    <n v="0.61818181818181817"/>
    <s v="Kronoberg"/>
    <n v="0"/>
  </r>
  <r>
    <x v="1"/>
    <s v="07"/>
    <x v="5"/>
    <s v="HMC"/>
    <s v=""/>
    <s v="123612"/>
    <s v="Stationära lyftar monterade på väggar, golv eller i tak, antal brukare som erhållit personligt förskrivna hjälpmedel"/>
    <s v="Stationära lyftar"/>
    <m/>
    <m/>
    <m/>
    <m/>
    <m/>
    <n v="14"/>
    <n v="202263"/>
    <n v="6.9216811774768495E-5"/>
    <n v="1.7848792676996235E-4"/>
    <n v="36"/>
    <n v="-22"/>
    <n v="-0.61111111111111116"/>
    <s v="Kronoberg"/>
    <n v="0"/>
  </r>
  <r>
    <x v="1"/>
    <s v="07"/>
    <x v="5"/>
    <s v="HMC"/>
    <s v=""/>
    <s v="181210"/>
    <s v="Sängar och lösa sängbottnar, elektiskt reglerbara, antal brukare som erhållit personligt förskrivna hjälpmedel"/>
    <s v="Sängar o likn"/>
    <m/>
    <m/>
    <m/>
    <m/>
    <m/>
    <n v="66"/>
    <n v="202263"/>
    <n v="3.2630782693819432E-4"/>
    <n v="1.9414322400630431E-3"/>
    <n v="393"/>
    <n v="-327"/>
    <n v="-0.83206106870229002"/>
    <s v="Kronoberg"/>
    <n v="0"/>
  </r>
  <r>
    <x v="1"/>
    <s v="07"/>
    <x v="5"/>
    <s v="HMC"/>
    <s v=""/>
    <s v="181224"/>
    <s v="Separata ställbara rygg- och benstöd för sängar, antal brukare som erhållit personligt förskrivna hjälpmedel"/>
    <s v="Stöd för sängar"/>
    <m/>
    <m/>
    <m/>
    <m/>
    <m/>
    <n v="129"/>
    <n v="202263"/>
    <n v="6.3778347992465259E-4"/>
    <n v="1.2736161029968792E-3"/>
    <n v="258"/>
    <n v="-129"/>
    <n v="-0.5"/>
    <s v="Kronoberg"/>
    <n v="0"/>
  </r>
  <r>
    <x v="1"/>
    <s v="07"/>
    <x v="5"/>
    <s v="SYN"/>
    <s v=""/>
    <s v="220318"/>
    <s v="Förstorande videosystem, antal brukare som erhållit personligt förskrivna hjälpmedel"/>
    <s v="Förstorande videosystem"/>
    <m/>
    <m/>
    <m/>
    <m/>
    <m/>
    <n v="62"/>
    <n v="202263"/>
    <n v="3.0653159500254617E-4"/>
    <n v="2.9340544744330734E-4"/>
    <n v="59"/>
    <n v="3"/>
    <n v="5.0847457627118731E-2"/>
    <s v="Kronoberg"/>
    <n v="0"/>
  </r>
  <r>
    <x v="1"/>
    <s v="07"/>
    <x v="5"/>
    <s v="HMC"/>
    <s v=""/>
    <s v="220906"/>
    <s v="Röstförstärkare för personligt bruk, antal brukare som erhållit personligt förskrivna hjälpmedel"/>
    <s v="Röstförstärkare"/>
    <m/>
    <m/>
    <m/>
    <m/>
    <m/>
    <n v="6"/>
    <n v="202263"/>
    <n v="2.9664347903472211E-5"/>
    <n v="5.0736749492488366E-5"/>
    <n v="10"/>
    <n v="-4"/>
    <n v="-0.4"/>
    <s v="Kronoberg"/>
    <n v="0"/>
  </r>
  <r>
    <x v="1"/>
    <s v="07"/>
    <x v="5"/>
    <s v="SYN"/>
    <s v=""/>
    <s v="221803"/>
    <s v="Utrustning för att spela in och återge ljud, antal brukare som erhållit personligt förskrivna hjälpmedel"/>
    <s v="Ljudutrustning"/>
    <m/>
    <m/>
    <m/>
    <m/>
    <m/>
    <n v="47"/>
    <n v="202263"/>
    <n v="2.3237072524386567E-4"/>
    <n v="2.3237072524386567E-4"/>
    <n v="47"/>
    <n v="0"/>
    <n v="0"/>
    <s v="Kronoberg"/>
    <n v="0"/>
  </r>
  <r>
    <x v="1"/>
    <s v="07"/>
    <x v="5"/>
    <s v="HMC"/>
    <s v=""/>
    <s v="222109"/>
    <s v="Samtalsapparater, antal brukare som erhållit personligt förskrivna hjälpmedel"/>
    <s v="Samtalsapparater"/>
    <m/>
    <m/>
    <m/>
    <m/>
    <m/>
    <n v="24"/>
    <n v="202263"/>
    <n v="1.1865739161388885E-4"/>
    <n v="1.8409247473052899E-4"/>
    <n v="37"/>
    <n v="-13"/>
    <n v="-0.35135135135135132"/>
    <s v="Kronoberg"/>
    <n v="0"/>
  </r>
  <r>
    <x v="1"/>
    <s v="07"/>
    <x v="5"/>
    <s v="HMC"/>
    <s v=""/>
    <s v="222112"/>
    <s v="Programvara för närkommunikation, antal brukare som erhållit personligt förskrivna hjälpmedel"/>
    <s v="Programv. närkommunikation"/>
    <m/>
    <m/>
    <m/>
    <m/>
    <m/>
    <n v="39"/>
    <n v="202263"/>
    <n v="1.9281826137256938E-4"/>
    <n v="8.066568957631028E-5"/>
    <n v="16"/>
    <n v="23"/>
    <n v="1.4375"/>
    <s v="Kronoberg"/>
    <n v="0"/>
  </r>
  <r>
    <x v="1"/>
    <s v="07"/>
    <x v="5"/>
    <s v="HMC"/>
    <s v=""/>
    <s v="222712"/>
    <s v="Ur och klockor, antal brukare som erhållit personligt förskrivna hjälpmedel"/>
    <s v="Ur och klockor"/>
    <m/>
    <m/>
    <m/>
    <m/>
    <m/>
    <n v="394"/>
    <n v="202263"/>
    <n v="1.947958845661342E-3"/>
    <n v="1.0839071616084404E-3"/>
    <n v="219"/>
    <n v="175"/>
    <n v="0.79908675799086759"/>
    <s v="Kronoberg"/>
    <n v="0"/>
  </r>
  <r>
    <x v="1"/>
    <s v="07"/>
    <x v="5"/>
    <s v="HMC"/>
    <s v=""/>
    <s v="222715"/>
    <s v="Kalendrar och tidtabeller, antal brukare som erhållit personligt förskrivna hjälpmedel"/>
    <s v="Kalendrar och tidtabeller"/>
    <m/>
    <m/>
    <m/>
    <m/>
    <m/>
    <n v="288"/>
    <n v="202263"/>
    <n v="1.4238886993666662E-3"/>
    <n v="1.4280277212541282E-3"/>
    <n v="289"/>
    <n v="-1"/>
    <n v="-3.4602076124568004E-3"/>
    <s v="Kronoberg"/>
    <n v="0"/>
  </r>
  <r>
    <x v="1"/>
    <s v="07"/>
    <x v="5"/>
    <s v="SYN"/>
    <s v=""/>
    <s v="223021"/>
    <s v="Läsmaskiner, antal brukare som erhållit personligt förskrivna hjälpmedel"/>
    <s v="Läsmaskiner"/>
    <m/>
    <m/>
    <m/>
    <m/>
    <m/>
    <n v="4"/>
    <n v="202263"/>
    <n v="1.9776231935648142E-5"/>
    <n v="1.6024742201959825E-5"/>
    <n v="3"/>
    <n v="1"/>
    <n v="0.33333333333333326"/>
    <s v="Kronoberg"/>
    <n v="0"/>
  </r>
  <r>
    <x v="1"/>
    <s v="08"/>
    <x v="6"/>
    <s v="HOR"/>
    <s v=""/>
    <s v="22061"/>
    <s v="I- och Bakom- örat hörapparater"/>
    <s v="I&amp;B hörapparater"/>
    <m/>
    <m/>
    <m/>
    <m/>
    <m/>
    <n v="1016"/>
    <n v="246010"/>
    <n v="4.1299134181537337E-3"/>
    <n v="9.1938915741569226E-3"/>
    <n v="2262"/>
    <n v="-1246"/>
    <n v="-0.55083996463306806"/>
    <s v="Kalmar"/>
    <n v="1"/>
  </r>
  <r>
    <x v="1"/>
    <s v="08"/>
    <x v="6"/>
    <s v="HMC"/>
    <s v=""/>
    <s v="042718"/>
    <s v="Hjälpmedel för stimulering av sinnen och känslighet (tyngdtäcken), antal brukare som erhållit personligt förskrivna hjälpmedel"/>
    <s v="Tyngdtäcken"/>
    <m/>
    <m/>
    <m/>
    <m/>
    <m/>
    <n v="426"/>
    <n v="246010"/>
    <n v="1.7316369253282387E-3"/>
    <n v="2.2086762611347116E-3"/>
    <n v="543"/>
    <n v="-117"/>
    <n v="-0.21546961325966851"/>
    <s v="Kalmar"/>
    <n v="0"/>
  </r>
  <r>
    <x v="1"/>
    <s v="08"/>
    <x v="6"/>
    <s v="ORT"/>
    <s v=""/>
    <s v="062409"/>
    <s v="Transtibiella proteser, antal brukare som erhållit personligt förskrivna hjälpmedel"/>
    <s v="Transtibiella proteser"/>
    <m/>
    <m/>
    <m/>
    <m/>
    <m/>
    <n v="27"/>
    <n v="246010"/>
    <n v="1.0975163611235315E-4"/>
    <n v="1.2542301865672633E-4"/>
    <n v="31"/>
    <n v="-4"/>
    <n v="-0.12903225806451613"/>
    <s v="Kalmar"/>
    <n v="0"/>
  </r>
  <r>
    <x v="1"/>
    <s v="08"/>
    <x v="6"/>
    <s v="HMC"/>
    <s v=""/>
    <s v="120603"/>
    <s v="Gåstativ, antal brukare som erhållit personligt förskrivna hjälpmedel"/>
    <s v="Gåstativ"/>
    <m/>
    <m/>
    <m/>
    <m/>
    <m/>
    <n v="580"/>
    <n v="246010"/>
    <n v="2.3576277387098088E-3"/>
    <n v="6.8376722070839942E-4"/>
    <n v="168"/>
    <n v="412"/>
    <n v="2.4523809523809526"/>
    <s v="Kalmar"/>
    <n v="0"/>
  </r>
  <r>
    <x v="1"/>
    <s v="08"/>
    <x v="6"/>
    <s v="HMC"/>
    <s v=""/>
    <s v="120606"/>
    <s v="Rollatorer, antal brukare som erhållit personligt förskrivna hjälpmedel"/>
    <s v="Rollatorer"/>
    <m/>
    <m/>
    <m/>
    <m/>
    <m/>
    <n v="4737"/>
    <n v="246010"/>
    <n v="1.9255314824600626E-2"/>
    <n v="1.7699771992152287E-2"/>
    <n v="4354"/>
    <n v="383"/>
    <n v="8.7965089572806576E-2"/>
    <s v="Kalmar"/>
    <n v="0"/>
  </r>
  <r>
    <x v="1"/>
    <s v="08"/>
    <x v="6"/>
    <s v="HMC"/>
    <s v=""/>
    <s v="120609"/>
    <s v="Gåstolar, antal brukare som erhållit personligt förskrivna hjälpmedel"/>
    <s v="Gåstolar"/>
    <m/>
    <m/>
    <m/>
    <m/>
    <m/>
    <n v="26"/>
    <n v="246010"/>
    <n v="1.0568676070078453E-4"/>
    <n v="1.4395880160841243E-4"/>
    <n v="35"/>
    <n v="-9"/>
    <n v="-0.25714285714285712"/>
    <s v="Kalmar"/>
    <n v="0"/>
  </r>
  <r>
    <x v="1"/>
    <s v="08"/>
    <x v="6"/>
    <s v="HMC"/>
    <s v=""/>
    <s v="120612"/>
    <s v="Gåbord, antal brukare som erhållit personligt förskrivna hjälpmedel"/>
    <s v="Gåbord"/>
    <m/>
    <m/>
    <m/>
    <m/>
    <m/>
    <n v="459"/>
    <n v="246010"/>
    <n v="1.8657778139100037E-3"/>
    <n v="2.1055331719514962E-3"/>
    <n v="518"/>
    <n v="-59"/>
    <n v="-0.11389961389961389"/>
    <s v="Kalmar"/>
    <n v="0"/>
  </r>
  <r>
    <x v="1"/>
    <s v="08"/>
    <x v="6"/>
    <s v="HMC"/>
    <s v=""/>
    <s v="122203"/>
    <s v="Manuella tvåhjulsdrivna rullstolar, antal brukare som erhållit personligt förskrivna hjälpmedel"/>
    <s v="Manuella tvåhjulsdr. rullstolar"/>
    <m/>
    <m/>
    <m/>
    <m/>
    <m/>
    <n v="2455"/>
    <n v="246010"/>
    <n v="9.9792691354010001E-3"/>
    <n v="9.4901365120153378E-3"/>
    <n v="2335"/>
    <n v="120"/>
    <n v="5.1391862955032064E-2"/>
    <s v="Kalmar"/>
    <n v="0"/>
  </r>
  <r>
    <x v="1"/>
    <s v="08"/>
    <x v="6"/>
    <s v="HMC"/>
    <s v=""/>
    <s v="122218"/>
    <s v="Manuella vårdarmanövrerade rullstolar, antal brukare som erhållit personligt förskrivna hjälpmedel"/>
    <s v="Manuella vårdarm. rullstolar"/>
    <m/>
    <m/>
    <m/>
    <m/>
    <m/>
    <n v="1670"/>
    <n v="246010"/>
    <n v="6.788341937319621E-3"/>
    <n v="4.3548543873536101E-3"/>
    <n v="1071"/>
    <n v="599"/>
    <n v="0.5592903828197946"/>
    <s v="Kalmar"/>
    <n v="1"/>
  </r>
  <r>
    <x v="1"/>
    <s v="08"/>
    <x v="6"/>
    <s v="HMC"/>
    <s v=""/>
    <s v="122303"/>
    <s v="Eldrivna rullstolar med manuell direktstyrning, antal brukare som erhållit personligt förskrivna hjälpmedel"/>
    <s v="El-rullstolar, manuell styrning"/>
    <m/>
    <m/>
    <m/>
    <m/>
    <m/>
    <n v="58"/>
    <n v="246010"/>
    <n v="2.3576277387098084E-4"/>
    <n v="3.2886202593288721E-4"/>
    <n v="81"/>
    <n v="-23"/>
    <n v="-0.28395061728395066"/>
    <s v="Kalmar"/>
    <n v="0"/>
  </r>
  <r>
    <x v="1"/>
    <s v="08"/>
    <x v="6"/>
    <s v="HMC"/>
    <s v=""/>
    <s v="122306"/>
    <s v="Eldrivna rullstolar med elektronisk styrning, antal brukare som erhållit personligt förskrivna hjälpmedel"/>
    <s v="El-rullstolar, elektronisk styrning"/>
    <m/>
    <m/>
    <m/>
    <m/>
    <m/>
    <n v="94"/>
    <n v="246010"/>
    <n v="3.8209828868745175E-4"/>
    <n v="2.8770854560624949E-4"/>
    <n v="71"/>
    <n v="23"/>
    <n v="0.323943661971831"/>
    <s v="Kalmar"/>
    <n v="0"/>
  </r>
  <r>
    <x v="1"/>
    <s v="08"/>
    <x v="6"/>
    <s v="HMC"/>
    <s v=""/>
    <s v="123603"/>
    <s v="Mobila lyftar för överflyttning av en sittande person med hjälp av slingsäten, antal brukare som erhållit personligt förskrivna hjälpmedel"/>
    <s v="Mob. lyftar slingsäten"/>
    <m/>
    <m/>
    <m/>
    <m/>
    <m/>
    <n v="543"/>
    <n v="246010"/>
    <n v="2.207227348481769E-3"/>
    <n v="1.0148003437167622E-3"/>
    <n v="250"/>
    <n v="293"/>
    <n v="1.1720000000000002"/>
    <s v="Kalmar"/>
    <n v="0"/>
  </r>
  <r>
    <x v="1"/>
    <s v="08"/>
    <x v="6"/>
    <s v="HMC"/>
    <s v=""/>
    <s v="123604"/>
    <s v="Mobila lyftar för överflyttning av en stående person, antal brukare som erhållit personligt förskrivna hjälpmedel"/>
    <s v="Mob. lyftar stående"/>
    <m/>
    <m/>
    <m/>
    <m/>
    <m/>
    <n v="102"/>
    <n v="246010"/>
    <n v="4.1461729198000082E-4"/>
    <n v="2.7360339916758958E-4"/>
    <n v="67"/>
    <n v="35"/>
    <n v="0.52238805970149249"/>
    <s v="Kalmar"/>
    <n v="0"/>
  </r>
  <r>
    <x v="1"/>
    <s v="08"/>
    <x v="6"/>
    <s v="HMC"/>
    <s v=""/>
    <s v="123612"/>
    <s v="Stationära lyftar monterade på väggar, golv eller i tak, antal brukare som erhållit personligt förskrivna hjälpmedel"/>
    <s v="Stationära lyftar"/>
    <m/>
    <m/>
    <m/>
    <m/>
    <m/>
    <n v="13"/>
    <n v="246010"/>
    <n v="5.2843380350392263E-5"/>
    <n v="1.7848792676996235E-4"/>
    <n v="44"/>
    <n v="-31"/>
    <n v="-0.70454545454545459"/>
    <s v="Kalmar"/>
    <n v="0"/>
  </r>
  <r>
    <x v="1"/>
    <s v="08"/>
    <x v="6"/>
    <s v="HMC"/>
    <s v=""/>
    <s v="181210"/>
    <s v="Sängar och lösa sängbottnar, elektiskt reglerbara, antal brukare som erhållit personligt förskrivna hjälpmedel"/>
    <s v="Sängar o likn"/>
    <m/>
    <m/>
    <m/>
    <m/>
    <m/>
    <n v="693"/>
    <n v="246010"/>
    <n v="2.8169586602170642E-3"/>
    <n v="1.9414322400630431E-3"/>
    <n v="478"/>
    <n v="215"/>
    <n v="0.44979079497907959"/>
    <s v="Kalmar"/>
    <n v="0"/>
  </r>
  <r>
    <x v="1"/>
    <s v="08"/>
    <x v="6"/>
    <s v="HMC"/>
    <s v=""/>
    <s v="181224"/>
    <s v="Separata ställbara rygg- och benstöd för sängar, antal brukare som erhållit personligt förskrivna hjälpmedel"/>
    <s v="Stöd för sängar"/>
    <m/>
    <m/>
    <m/>
    <m/>
    <m/>
    <n v="439"/>
    <n v="246010"/>
    <n v="1.784480305678631E-3"/>
    <n v="1.2736161029968792E-3"/>
    <n v="313"/>
    <n v="126"/>
    <n v="0.40255591054313089"/>
    <s v="Kalmar"/>
    <n v="0"/>
  </r>
  <r>
    <x v="1"/>
    <s v="08"/>
    <x v="6"/>
    <s v="SYN"/>
    <s v=""/>
    <s v="220318"/>
    <s v="Förstorande videosystem, antal brukare som erhållit personligt förskrivna hjälpmedel"/>
    <s v="Förstorande videosystem"/>
    <m/>
    <m/>
    <m/>
    <m/>
    <m/>
    <n v="41"/>
    <n v="246010"/>
    <n v="1.6665989187431406E-4"/>
    <n v="2.9340544744330734E-4"/>
    <n v="72"/>
    <n v="-31"/>
    <n v="-0.43055555555555558"/>
    <s v="Kalmar"/>
    <n v="0"/>
  </r>
  <r>
    <x v="1"/>
    <s v="08"/>
    <x v="6"/>
    <s v="HMC"/>
    <s v=""/>
    <s v="220906"/>
    <s v="Röstförstärkare för personligt bruk, antal brukare som erhållit personligt förskrivna hjälpmedel"/>
    <s v="Röstförstärkare"/>
    <m/>
    <m/>
    <m/>
    <m/>
    <m/>
    <n v="19"/>
    <n v="246010"/>
    <n v="7.7232632819804068E-5"/>
    <n v="5.0736749492488366E-5"/>
    <n v="12"/>
    <n v="7"/>
    <n v="0.58333333333333326"/>
    <s v="Kalmar"/>
    <n v="0"/>
  </r>
  <r>
    <x v="1"/>
    <s v="08"/>
    <x v="6"/>
    <s v="SYN"/>
    <s v=""/>
    <s v="221803"/>
    <s v="Utrustning för att spela in och återge ljud, antal brukare som erhållit personligt förskrivna hjälpmedel"/>
    <s v="Ljudutrustning"/>
    <m/>
    <m/>
    <m/>
    <m/>
    <m/>
    <n v="14"/>
    <n v="246010"/>
    <n v="5.6908255761960897E-5"/>
    <n v="2.3237072524386567E-4"/>
    <n v="57"/>
    <n v="-43"/>
    <n v="-0.75438596491228072"/>
    <s v="Kalmar"/>
    <n v="0"/>
  </r>
  <r>
    <x v="1"/>
    <s v="08"/>
    <x v="6"/>
    <s v="HMC"/>
    <s v=""/>
    <s v="222109"/>
    <s v="Samtalsapparater, antal brukare som erhållit personligt förskrivna hjälpmedel"/>
    <s v="Samtalsapparater"/>
    <m/>
    <m/>
    <m/>
    <m/>
    <m/>
    <n v="18"/>
    <n v="246010"/>
    <n v="7.316775740823544E-5"/>
    <n v="1.8409247473052899E-4"/>
    <n v="45"/>
    <n v="-27"/>
    <n v="-0.6"/>
    <s v="Kalmar"/>
    <n v="0"/>
  </r>
  <r>
    <x v="1"/>
    <s v="08"/>
    <x v="6"/>
    <s v="HMC"/>
    <s v=""/>
    <s v="222112"/>
    <s v="Programvara för närkommunikation, antal brukare som erhållit personligt förskrivna hjälpmedel"/>
    <s v="Programv. närkommunikation"/>
    <m/>
    <m/>
    <m/>
    <m/>
    <m/>
    <n v="0"/>
    <n v="246010"/>
    <n v="0"/>
    <n v="8.066568957631028E-5"/>
    <n v="20"/>
    <n v="-20"/>
    <n v="-1"/>
    <s v="Kalmar"/>
    <n v="0"/>
  </r>
  <r>
    <x v="1"/>
    <s v="08"/>
    <x v="6"/>
    <s v="HMC"/>
    <s v=""/>
    <s v="222712"/>
    <s v="Ur och klockor, antal brukare som erhållit personligt förskrivna hjälpmedel"/>
    <s v="Ur och klockor"/>
    <m/>
    <m/>
    <m/>
    <m/>
    <m/>
    <n v="219"/>
    <n v="246010"/>
    <n v="8.9020771513353112E-4"/>
    <n v="1.0839071616084404E-3"/>
    <n v="267"/>
    <n v="-48"/>
    <n v="-0.1797752808988764"/>
    <s v="Kalmar"/>
    <n v="0"/>
  </r>
  <r>
    <x v="1"/>
    <s v="08"/>
    <x v="6"/>
    <s v="HMC"/>
    <s v=""/>
    <s v="222715"/>
    <s v="Kalendrar och tidtabeller, antal brukare som erhållit personligt förskrivna hjälpmedel"/>
    <s v="Kalendrar och tidtabeller"/>
    <m/>
    <m/>
    <m/>
    <m/>
    <m/>
    <n v="50"/>
    <n v="246010"/>
    <n v="2.0324377057843177E-4"/>
    <n v="1.4280277212541282E-3"/>
    <n v="351"/>
    <n v="-301"/>
    <n v="-0.85754985754985757"/>
    <s v="Kalmar"/>
    <n v="0"/>
  </r>
  <r>
    <x v="1"/>
    <s v="08"/>
    <x v="6"/>
    <s v="SYN"/>
    <s v=""/>
    <s v="223021"/>
    <s v="Läsmaskiner, antal brukare som erhållit personligt förskrivna hjälpmedel"/>
    <s v="Läsmaskiner"/>
    <m/>
    <m/>
    <m/>
    <m/>
    <m/>
    <n v="2"/>
    <n v="246010"/>
    <n v="8.1297508231372715E-6"/>
    <n v="1.6024742201959825E-5"/>
    <n v="4"/>
    <n v="-2"/>
    <n v="-0.5"/>
    <s v="Kalmar"/>
    <n v="0"/>
  </r>
  <r>
    <x v="1"/>
    <s v="09"/>
    <x v="7"/>
    <s v="HOR"/>
    <s v=""/>
    <s v="22061"/>
    <s v="I- och Bakom- örat hörapparater"/>
    <s v="I&amp;B hörapparater"/>
    <m/>
    <m/>
    <m/>
    <m/>
    <m/>
    <m/>
    <n v="60124"/>
    <m/>
    <n v="9.1938915741569226E-3"/>
    <n v="553"/>
    <n v="-553"/>
    <m/>
    <s v="Gotland"/>
    <n v="0"/>
  </r>
  <r>
    <x v="1"/>
    <s v="09"/>
    <x v="7"/>
    <s v="HMC"/>
    <s v=""/>
    <s v="042718"/>
    <s v="Hjälpmedel för stimulering av sinnen och känslighet (tyngdtäcken), antal brukare som erhållit personligt förskrivna hjälpmedel"/>
    <s v="Tyngdtäcken"/>
    <m/>
    <m/>
    <m/>
    <m/>
    <m/>
    <n v="163"/>
    <n v="60124"/>
    <n v="2.7110638014769478E-3"/>
    <n v="2.2086762611347116E-3"/>
    <n v="133"/>
    <n v="30"/>
    <n v="0.22556390977443619"/>
    <s v="Gotland"/>
    <n v="0"/>
  </r>
  <r>
    <x v="1"/>
    <s v="09"/>
    <x v="7"/>
    <s v="ORT"/>
    <s v=""/>
    <s v="062409"/>
    <s v="Transtibiella proteser, antal brukare som erhållit personligt förskrivna hjälpmedel"/>
    <s v="Transtibiella proteser"/>
    <m/>
    <m/>
    <m/>
    <m/>
    <m/>
    <n v="12"/>
    <n v="60124"/>
    <n v="1.9958751912713726E-4"/>
    <n v="1.2542301865672633E-4"/>
    <n v="8"/>
    <n v="4"/>
    <n v="0.5"/>
    <s v="Gotland"/>
    <n v="0"/>
  </r>
  <r>
    <x v="1"/>
    <s v="09"/>
    <x v="7"/>
    <s v="HMC"/>
    <s v=""/>
    <s v="120603"/>
    <s v="Gåstativ, antal brukare som erhållit personligt förskrivna hjälpmedel"/>
    <s v="Gåstativ"/>
    <m/>
    <m/>
    <m/>
    <m/>
    <m/>
    <n v="149"/>
    <n v="60124"/>
    <n v="2.478211695828621E-3"/>
    <n v="6.8376722070839942E-4"/>
    <n v="41"/>
    <n v="108"/>
    <n v="2.6341463414634148"/>
    <s v="Gotland"/>
    <n v="0"/>
  </r>
  <r>
    <x v="1"/>
    <s v="09"/>
    <x v="7"/>
    <s v="HMC"/>
    <s v=""/>
    <s v="120606"/>
    <s v="Rollatorer, antal brukare som erhållit personligt förskrivna hjälpmedel"/>
    <s v="Rollatorer"/>
    <m/>
    <m/>
    <m/>
    <m/>
    <m/>
    <n v="1174"/>
    <n v="60124"/>
    <n v="1.9526312287938261E-2"/>
    <n v="1.7699771992152287E-2"/>
    <n v="1064"/>
    <n v="110"/>
    <n v="0.10338345864661647"/>
    <s v="Gotland"/>
    <n v="0"/>
  </r>
  <r>
    <x v="1"/>
    <s v="09"/>
    <x v="7"/>
    <s v="HMC"/>
    <s v=""/>
    <s v="120609"/>
    <s v="Gåstolar, antal brukare som erhållit personligt förskrivna hjälpmedel"/>
    <s v="Gåstolar"/>
    <m/>
    <m/>
    <m/>
    <m/>
    <m/>
    <n v="2"/>
    <n v="60124"/>
    <n v="3.3264586521189539E-5"/>
    <n v="1.4395880160841243E-4"/>
    <n v="9"/>
    <n v="-7"/>
    <n v="-0.77777777777777779"/>
    <s v="Gotland"/>
    <n v="0"/>
  </r>
  <r>
    <x v="1"/>
    <s v="09"/>
    <x v="7"/>
    <s v="HMC"/>
    <s v=""/>
    <s v="120612"/>
    <s v="Gåbord, antal brukare som erhållit personligt förskrivna hjälpmedel"/>
    <s v="Gåbord"/>
    <m/>
    <m/>
    <m/>
    <m/>
    <m/>
    <n v="161"/>
    <n v="60124"/>
    <n v="2.6777992149557583E-3"/>
    <n v="2.1055331719514962E-3"/>
    <n v="127"/>
    <n v="34"/>
    <n v="0.26771653543307083"/>
    <s v="Gotland"/>
    <n v="0"/>
  </r>
  <r>
    <x v="1"/>
    <s v="09"/>
    <x v="7"/>
    <s v="HMC"/>
    <s v=""/>
    <s v="122203"/>
    <s v="Manuella tvåhjulsdrivna rullstolar, antal brukare som erhållit personligt förskrivna hjälpmedel"/>
    <s v="Manuella tvåhjulsdr. rullstolar"/>
    <m/>
    <m/>
    <m/>
    <m/>
    <m/>
    <n v="698"/>
    <n v="60124"/>
    <n v="1.160934069589515E-2"/>
    <n v="9.4901365120153378E-3"/>
    <n v="571"/>
    <n v="127"/>
    <n v="0.222416812609457"/>
    <s v="Gotland"/>
    <n v="0"/>
  </r>
  <r>
    <x v="1"/>
    <s v="09"/>
    <x v="7"/>
    <s v="HMC"/>
    <s v=""/>
    <s v="122218"/>
    <s v="Manuella vårdarmanövrerade rullstolar, antal brukare som erhållit personligt förskrivna hjälpmedel"/>
    <s v="Manuella vårdarm. rullstolar"/>
    <m/>
    <m/>
    <m/>
    <m/>
    <m/>
    <n v="98"/>
    <n v="60124"/>
    <n v="1.6299647395382876E-3"/>
    <n v="4.3548543873536101E-3"/>
    <n v="262"/>
    <n v="-164"/>
    <n v="-0.62595419847328237"/>
    <s v="Gotland"/>
    <n v="0"/>
  </r>
  <r>
    <x v="1"/>
    <s v="09"/>
    <x v="7"/>
    <s v="HMC"/>
    <s v=""/>
    <s v="122303"/>
    <s v="Eldrivna rullstolar med manuell direktstyrning, antal brukare som erhållit personligt förskrivna hjälpmedel"/>
    <s v="El-rullstolar, manuell styrning"/>
    <m/>
    <m/>
    <m/>
    <m/>
    <m/>
    <n v="24"/>
    <n v="60124"/>
    <n v="3.9917503825427452E-4"/>
    <n v="3.2886202593288721E-4"/>
    <n v="20"/>
    <n v="4"/>
    <n v="0.19999999999999996"/>
    <s v="Gotland"/>
    <n v="0"/>
  </r>
  <r>
    <x v="1"/>
    <s v="09"/>
    <x v="7"/>
    <s v="HMC"/>
    <s v=""/>
    <s v="122306"/>
    <s v="Eldrivna rullstolar med elektronisk styrning, antal brukare som erhållit personligt förskrivna hjälpmedel"/>
    <s v="El-rullstolar, elektronisk styrning"/>
    <m/>
    <m/>
    <m/>
    <m/>
    <m/>
    <n v="15"/>
    <n v="60124"/>
    <n v="2.4948439890892159E-4"/>
    <n v="2.8770854560624949E-4"/>
    <n v="17"/>
    <n v="-2"/>
    <n v="-0.11764705882352944"/>
    <s v="Gotland"/>
    <n v="0"/>
  </r>
  <r>
    <x v="1"/>
    <s v="09"/>
    <x v="7"/>
    <s v="HMC"/>
    <s v=""/>
    <s v="123603"/>
    <s v="Mobila lyftar för överflyttning av en sittande person med hjälp av slingsäten, antal brukare som erhållit personligt förskrivna hjälpmedel"/>
    <s v="Mob. lyftar slingsäten"/>
    <m/>
    <m/>
    <m/>
    <m/>
    <m/>
    <n v="61"/>
    <n v="60124"/>
    <n v="1.0145698888962811E-3"/>
    <n v="1.0148003437167622E-3"/>
    <n v="61"/>
    <n v="0"/>
    <n v="0"/>
    <s v="Gotland"/>
    <n v="0"/>
  </r>
  <r>
    <x v="1"/>
    <s v="09"/>
    <x v="7"/>
    <s v="HMC"/>
    <s v=""/>
    <s v="123604"/>
    <s v="Mobila lyftar för överflyttning av en stående person, antal brukare som erhållit personligt förskrivna hjälpmedel"/>
    <s v="Mob. lyftar stående"/>
    <m/>
    <m/>
    <m/>
    <m/>
    <m/>
    <n v="14"/>
    <n v="60124"/>
    <n v="2.3285210564832678E-4"/>
    <n v="2.7360339916758958E-4"/>
    <n v="16"/>
    <n v="-2"/>
    <n v="-0.125"/>
    <s v="Gotland"/>
    <n v="0"/>
  </r>
  <r>
    <x v="1"/>
    <s v="09"/>
    <x v="7"/>
    <s v="HMC"/>
    <s v=""/>
    <s v="123612"/>
    <s v="Stationära lyftar monterade på väggar, golv eller i tak, antal brukare som erhållit personligt förskrivna hjälpmedel"/>
    <s v="Stationära lyftar"/>
    <m/>
    <m/>
    <m/>
    <m/>
    <m/>
    <n v="6"/>
    <n v="60124"/>
    <n v="9.9793759563568629E-5"/>
    <n v="1.7848792676996235E-4"/>
    <n v="11"/>
    <n v="-5"/>
    <n v="-0.45454545454545459"/>
    <s v="Gotland"/>
    <n v="0"/>
  </r>
  <r>
    <x v="1"/>
    <s v="09"/>
    <x v="7"/>
    <s v="HMC"/>
    <s v=""/>
    <s v="181210"/>
    <s v="Sängar och lösa sängbottnar, elektiskt reglerbara, antal brukare som erhållit personligt förskrivna hjälpmedel"/>
    <s v="Sängar o likn"/>
    <m/>
    <m/>
    <m/>
    <m/>
    <m/>
    <n v="147"/>
    <n v="60124"/>
    <n v="2.4449471093074314E-3"/>
    <n v="1.9414322400630431E-3"/>
    <n v="117"/>
    <n v="30"/>
    <n v="0.25641025641025639"/>
    <s v="Gotland"/>
    <n v="0"/>
  </r>
  <r>
    <x v="1"/>
    <s v="09"/>
    <x v="7"/>
    <s v="HMC"/>
    <s v=""/>
    <s v="181224"/>
    <s v="Separata ställbara rygg- och benstöd för sängar, antal brukare som erhållit personligt förskrivna hjälpmedel"/>
    <s v="Stöd för sängar"/>
    <m/>
    <m/>
    <m/>
    <m/>
    <m/>
    <n v="94"/>
    <n v="60124"/>
    <n v="1.5634355664959085E-3"/>
    <n v="1.2736161029968792E-3"/>
    <n v="77"/>
    <n v="17"/>
    <n v="0.22077922077922074"/>
    <s v="Gotland"/>
    <n v="0"/>
  </r>
  <r>
    <x v="1"/>
    <s v="09"/>
    <x v="7"/>
    <s v="SYN"/>
    <s v=""/>
    <s v="220318"/>
    <s v="Förstorande videosystem, antal brukare som erhållit personligt förskrivna hjälpmedel"/>
    <s v="Förstorande videosystem"/>
    <m/>
    <m/>
    <m/>
    <m/>
    <m/>
    <n v="37"/>
    <n v="60124"/>
    <n v="6.153948506420065E-4"/>
    <n v="2.9340544744330734E-4"/>
    <n v="18"/>
    <n v="19"/>
    <n v="1.0555555555555554"/>
    <s v="Gotland"/>
    <n v="0"/>
  </r>
  <r>
    <x v="1"/>
    <s v="09"/>
    <x v="7"/>
    <s v="HMC"/>
    <s v=""/>
    <s v="220906"/>
    <s v="Röstförstärkare för personligt bruk, antal brukare som erhållit personligt förskrivna hjälpmedel"/>
    <s v="Röstförstärkare"/>
    <m/>
    <m/>
    <m/>
    <m/>
    <m/>
    <n v="6"/>
    <n v="60124"/>
    <n v="9.9793759563568629E-5"/>
    <n v="5.0736749492488366E-5"/>
    <n v="3"/>
    <n v="3"/>
    <n v="1"/>
    <s v="Gotland"/>
    <n v="0"/>
  </r>
  <r>
    <x v="1"/>
    <s v="09"/>
    <x v="7"/>
    <s v="SYN"/>
    <s v=""/>
    <s v="221803"/>
    <s v="Utrustning för att spela in och återge ljud, antal brukare som erhållit personligt förskrivna hjälpmedel"/>
    <s v="Ljudutrustning"/>
    <m/>
    <m/>
    <m/>
    <m/>
    <m/>
    <n v="38"/>
    <n v="60124"/>
    <n v="6.3202714390260127E-4"/>
    <n v="2.3237072524386567E-4"/>
    <n v="14"/>
    <n v="24"/>
    <n v="1.7142857142857144"/>
    <s v="Gotland"/>
    <n v="0"/>
  </r>
  <r>
    <x v="1"/>
    <s v="09"/>
    <x v="7"/>
    <s v="HMC"/>
    <s v=""/>
    <s v="222109"/>
    <s v="Samtalsapparater, antal brukare som erhållit personligt förskrivna hjälpmedel"/>
    <s v="Samtalsapparater"/>
    <m/>
    <m/>
    <m/>
    <m/>
    <m/>
    <n v="14"/>
    <n v="60124"/>
    <n v="2.3285210564832678E-4"/>
    <n v="1.8409247473052899E-4"/>
    <n v="11"/>
    <n v="3"/>
    <n v="0.27272727272727271"/>
    <s v="Gotland"/>
    <n v="0"/>
  </r>
  <r>
    <x v="1"/>
    <s v="09"/>
    <x v="7"/>
    <s v="HMC"/>
    <s v=""/>
    <s v="222112"/>
    <s v="Programvara för närkommunikation, antal brukare som erhållit personligt förskrivna hjälpmedel"/>
    <s v="Programv. närkommunikation"/>
    <m/>
    <m/>
    <m/>
    <m/>
    <m/>
    <n v="3"/>
    <n v="60124"/>
    <n v="4.9896879781784315E-5"/>
    <n v="8.066568957631028E-5"/>
    <n v="5"/>
    <n v="-2"/>
    <n v="-0.4"/>
    <s v="Gotland"/>
    <n v="0"/>
  </r>
  <r>
    <x v="1"/>
    <s v="09"/>
    <x v="7"/>
    <s v="HMC"/>
    <s v=""/>
    <s v="222712"/>
    <s v="Ur och klockor, antal brukare som erhållit personligt förskrivna hjälpmedel"/>
    <s v="Ur och klockor"/>
    <m/>
    <m/>
    <m/>
    <m/>
    <m/>
    <n v="137"/>
    <n v="60124"/>
    <n v="2.2786241767014837E-3"/>
    <n v="1.0839071616084404E-3"/>
    <n v="65"/>
    <n v="72"/>
    <n v="1.1076923076923078"/>
    <s v="Gotland"/>
    <n v="0"/>
  </r>
  <r>
    <x v="1"/>
    <s v="09"/>
    <x v="7"/>
    <s v="HMC"/>
    <s v=""/>
    <s v="222715"/>
    <s v="Kalendrar och tidtabeller, antal brukare som erhållit personligt förskrivna hjälpmedel"/>
    <s v="Kalendrar och tidtabeller"/>
    <m/>
    <m/>
    <m/>
    <m/>
    <m/>
    <n v="100"/>
    <n v="60124"/>
    <n v="1.6632293260594772E-3"/>
    <n v="1.4280277212541282E-3"/>
    <n v="86"/>
    <n v="14"/>
    <n v="0.16279069767441867"/>
    <s v="Gotland"/>
    <n v="0"/>
  </r>
  <r>
    <x v="1"/>
    <s v="09"/>
    <x v="7"/>
    <s v="SYN"/>
    <s v=""/>
    <s v="223021"/>
    <s v="Läsmaskiner, antal brukare som erhållit personligt förskrivna hjälpmedel"/>
    <s v="Läsmaskiner"/>
    <m/>
    <m/>
    <m/>
    <m/>
    <m/>
    <n v="0"/>
    <n v="60124"/>
    <n v="0"/>
    <n v="1.6024742201959825E-5"/>
    <n v="1"/>
    <n v="-1"/>
    <n v="-1"/>
    <s v="Gotland"/>
    <n v="0"/>
  </r>
  <r>
    <x v="1"/>
    <s v="10"/>
    <x v="8"/>
    <s v="HOR"/>
    <s v=""/>
    <s v="22061"/>
    <s v="I- och Bakom- örat hörapparater"/>
    <s v="I&amp;B hörapparater"/>
    <m/>
    <m/>
    <m/>
    <m/>
    <m/>
    <n v="3466"/>
    <n v="159056"/>
    <n v="2.1791067297052609E-2"/>
    <n v="9.1938915741569226E-3"/>
    <n v="1462"/>
    <n v="2004"/>
    <n v="1.3707250341997264"/>
    <s v="Blekinge"/>
    <n v="1"/>
  </r>
  <r>
    <x v="1"/>
    <s v="10"/>
    <x v="8"/>
    <s v="HMC"/>
    <s v=""/>
    <s v="042718"/>
    <s v="Hjälpmedel för stimulering av sinnen och känslighet (tyngdtäcken), antal brukare som erhållit personligt förskrivna hjälpmedel"/>
    <s v="Tyngdtäcken"/>
    <m/>
    <m/>
    <m/>
    <m/>
    <m/>
    <n v="1027"/>
    <n v="159056"/>
    <n v="6.4568453877879486E-3"/>
    <n v="2.2086762611347116E-3"/>
    <n v="351"/>
    <n v="676"/>
    <n v="1.925925925925926"/>
    <s v="Blekinge"/>
    <n v="1"/>
  </r>
  <r>
    <x v="1"/>
    <s v="10"/>
    <x v="8"/>
    <s v="ORT"/>
    <s v=""/>
    <s v="062409"/>
    <s v="Transtibiella proteser, antal brukare som erhållit personligt förskrivna hjälpmedel"/>
    <s v="Transtibiella proteser"/>
    <m/>
    <m/>
    <m/>
    <m/>
    <m/>
    <n v="22"/>
    <n v="159056"/>
    <n v="1.3831606478221506E-4"/>
    <n v="1.2542301865672633E-4"/>
    <n v="20"/>
    <n v="2"/>
    <n v="0.10000000000000009"/>
    <s v="Blekinge"/>
    <n v="0"/>
  </r>
  <r>
    <x v="1"/>
    <s v="10"/>
    <x v="8"/>
    <s v="HMC"/>
    <s v=""/>
    <s v="120603"/>
    <s v="Gåstativ, antal brukare som erhållit personligt förskrivna hjälpmedel"/>
    <s v="Gåstativ"/>
    <m/>
    <m/>
    <m/>
    <m/>
    <m/>
    <n v="66"/>
    <n v="159056"/>
    <n v="4.1494819434664522E-4"/>
    <n v="6.8376722070839942E-4"/>
    <n v="109"/>
    <n v="-43"/>
    <n v="-0.39449541284403666"/>
    <s v="Blekinge"/>
    <n v="0"/>
  </r>
  <r>
    <x v="1"/>
    <s v="10"/>
    <x v="8"/>
    <s v="HMC"/>
    <s v=""/>
    <s v="120606"/>
    <s v="Rollatorer, antal brukare som erhållit personligt förskrivna hjälpmedel"/>
    <s v="Rollatorer"/>
    <m/>
    <m/>
    <m/>
    <m/>
    <m/>
    <n v="3238"/>
    <n v="159056"/>
    <n v="2.0357609898400564E-2"/>
    <n v="1.7699771992152287E-2"/>
    <n v="2815"/>
    <n v="423"/>
    <n v="0.15026642984014216"/>
    <s v="Blekinge"/>
    <n v="0"/>
  </r>
  <r>
    <x v="1"/>
    <s v="10"/>
    <x v="8"/>
    <s v="HMC"/>
    <s v=""/>
    <s v="120609"/>
    <s v="Gåstolar, antal brukare som erhållit personligt förskrivna hjälpmedel"/>
    <s v="Gåstolar"/>
    <m/>
    <m/>
    <m/>
    <m/>
    <m/>
    <n v="16"/>
    <n v="159056"/>
    <n v="1.0059350165979277E-4"/>
    <n v="1.4395880160841243E-4"/>
    <n v="23"/>
    <n v="-7"/>
    <n v="-0.30434782608695654"/>
    <s v="Blekinge"/>
    <n v="0"/>
  </r>
  <r>
    <x v="1"/>
    <s v="10"/>
    <x v="8"/>
    <s v="HMC"/>
    <s v=""/>
    <s v="120612"/>
    <s v="Gåbord, antal brukare som erhållit personligt förskrivna hjälpmedel"/>
    <s v="Gåbord"/>
    <m/>
    <m/>
    <m/>
    <m/>
    <m/>
    <n v="289"/>
    <n v="159056"/>
    <n v="1.8169701237300071E-3"/>
    <n v="2.1055331719514962E-3"/>
    <n v="335"/>
    <n v="-46"/>
    <n v="-0.13731343283582087"/>
    <s v="Blekinge"/>
    <n v="0"/>
  </r>
  <r>
    <x v="1"/>
    <s v="10"/>
    <x v="8"/>
    <s v="HMC"/>
    <s v=""/>
    <s v="122203"/>
    <s v="Manuella tvåhjulsdrivna rullstolar, antal brukare som erhållit personligt förskrivna hjälpmedel"/>
    <s v="Manuella tvåhjulsdr. rullstolar"/>
    <m/>
    <m/>
    <m/>
    <m/>
    <m/>
    <n v="1844"/>
    <n v="159056"/>
    <n v="1.1593401066291118E-2"/>
    <n v="9.4901365120153378E-3"/>
    <n v="1509"/>
    <n v="335"/>
    <n v="0.22200132538104711"/>
    <s v="Blekinge"/>
    <n v="0"/>
  </r>
  <r>
    <x v="1"/>
    <s v="10"/>
    <x v="8"/>
    <s v="HMC"/>
    <s v=""/>
    <s v="122218"/>
    <s v="Manuella vårdarmanövrerade rullstolar, antal brukare som erhållit personligt förskrivna hjälpmedel"/>
    <s v="Manuella vårdarm. rullstolar"/>
    <m/>
    <m/>
    <m/>
    <m/>
    <m/>
    <n v="667"/>
    <n v="159056"/>
    <n v="4.1934916004426111E-3"/>
    <n v="4.3548543873536101E-3"/>
    <n v="693"/>
    <n v="-26"/>
    <n v="-3.7518037518037506E-2"/>
    <s v="Blekinge"/>
    <n v="0"/>
  </r>
  <r>
    <x v="1"/>
    <s v="10"/>
    <x v="8"/>
    <s v="HMC"/>
    <s v=""/>
    <s v="122303"/>
    <s v="Eldrivna rullstolar med manuell direktstyrning, antal brukare som erhållit personligt förskrivna hjälpmedel"/>
    <s v="El-rullstolar, manuell styrning"/>
    <m/>
    <m/>
    <m/>
    <m/>
    <m/>
    <n v="98"/>
    <n v="159056"/>
    <n v="6.1613519766623079E-4"/>
    <n v="3.2886202593288721E-4"/>
    <n v="52"/>
    <n v="46"/>
    <n v="0.88461538461538458"/>
    <s v="Blekinge"/>
    <n v="0"/>
  </r>
  <r>
    <x v="1"/>
    <s v="10"/>
    <x v="8"/>
    <s v="HMC"/>
    <s v=""/>
    <s v="122306"/>
    <s v="Eldrivna rullstolar med elektronisk styrning, antal brukare som erhållit personligt förskrivna hjälpmedel"/>
    <s v="El-rullstolar, elektronisk styrning"/>
    <m/>
    <m/>
    <m/>
    <m/>
    <m/>
    <n v="80"/>
    <n v="159056"/>
    <n v="5.029675082989639E-4"/>
    <n v="2.8770854560624949E-4"/>
    <n v="46"/>
    <n v="34"/>
    <n v="0.73913043478260865"/>
    <s v="Blekinge"/>
    <n v="0"/>
  </r>
  <r>
    <x v="1"/>
    <s v="10"/>
    <x v="8"/>
    <s v="HMC"/>
    <s v=""/>
    <s v="123603"/>
    <s v="Mobila lyftar för överflyttning av en sittande person med hjälp av slingsäten, antal brukare som erhållit personligt förskrivna hjälpmedel"/>
    <s v="Mob. lyftar slingsäten"/>
    <m/>
    <m/>
    <m/>
    <m/>
    <m/>
    <n v="373"/>
    <n v="159056"/>
    <n v="2.3450860074439193E-3"/>
    <n v="1.0148003437167622E-3"/>
    <n v="161"/>
    <n v="212"/>
    <n v="1.3167701863354035"/>
    <s v="Blekinge"/>
    <n v="0"/>
  </r>
  <r>
    <x v="1"/>
    <s v="10"/>
    <x v="8"/>
    <s v="HMC"/>
    <s v=""/>
    <s v="123604"/>
    <s v="Mobila lyftar för överflyttning av en stående person, antal brukare som erhållit personligt förskrivna hjälpmedel"/>
    <s v="Mob. lyftar stående"/>
    <m/>
    <m/>
    <m/>
    <m/>
    <m/>
    <n v="50"/>
    <n v="159056"/>
    <n v="3.1435469268685241E-4"/>
    <n v="2.7360339916758958E-4"/>
    <n v="44"/>
    <n v="6"/>
    <n v="0.13636363636363646"/>
    <s v="Blekinge"/>
    <n v="0"/>
  </r>
  <r>
    <x v="1"/>
    <s v="10"/>
    <x v="8"/>
    <s v="HMC"/>
    <s v=""/>
    <s v="123612"/>
    <s v="Stationära lyftar monterade på väggar, golv eller i tak, antal brukare som erhållit personligt förskrivna hjälpmedel"/>
    <s v="Stationära lyftar"/>
    <m/>
    <m/>
    <m/>
    <m/>
    <m/>
    <n v="480"/>
    <n v="159056"/>
    <n v="3.0178050497937834E-3"/>
    <n v="1.7848792676996235E-4"/>
    <n v="28"/>
    <n v="452"/>
    <n v="16.142857142857142"/>
    <s v="Blekinge"/>
    <n v="0"/>
  </r>
  <r>
    <x v="1"/>
    <s v="10"/>
    <x v="8"/>
    <s v="HMC"/>
    <s v=""/>
    <s v="181210"/>
    <s v="Sängar och lösa sängbottnar, elektiskt reglerbara, antal brukare som erhållit personligt förskrivna hjälpmedel"/>
    <s v="Sängar o likn"/>
    <m/>
    <m/>
    <m/>
    <m/>
    <m/>
    <n v="491"/>
    <n v="159056"/>
    <n v="3.0869630821848907E-3"/>
    <n v="1.9414322400630431E-3"/>
    <n v="309"/>
    <n v="182"/>
    <n v="0.58899676375404542"/>
    <s v="Blekinge"/>
    <n v="0"/>
  </r>
  <r>
    <x v="1"/>
    <s v="10"/>
    <x v="8"/>
    <s v="HMC"/>
    <s v=""/>
    <s v="181224"/>
    <s v="Separata ställbara rygg- och benstöd för sängar, antal brukare som erhållit personligt förskrivna hjälpmedel"/>
    <s v="Stöd för sängar"/>
    <m/>
    <m/>
    <m/>
    <m/>
    <m/>
    <n v="255"/>
    <n v="159056"/>
    <n v="1.6032089327029475E-3"/>
    <n v="1.2736161029968792E-3"/>
    <n v="203"/>
    <n v="52"/>
    <n v="0.2561576354679802"/>
    <s v="Blekinge"/>
    <n v="0"/>
  </r>
  <r>
    <x v="1"/>
    <s v="10"/>
    <x v="8"/>
    <s v="SYN"/>
    <s v=""/>
    <s v="220318"/>
    <s v="Förstorande videosystem, antal brukare som erhållit personligt förskrivna hjälpmedel"/>
    <s v="Förstorande videosystem"/>
    <m/>
    <m/>
    <m/>
    <m/>
    <m/>
    <n v="80"/>
    <n v="159056"/>
    <n v="5.029675082989639E-4"/>
    <n v="2.9340544744330734E-4"/>
    <n v="47"/>
    <n v="33"/>
    <n v="0.7021276595744681"/>
    <s v="Blekinge"/>
    <n v="0"/>
  </r>
  <r>
    <x v="1"/>
    <s v="10"/>
    <x v="8"/>
    <s v="HMC"/>
    <s v=""/>
    <s v="220906"/>
    <s v="Röstförstärkare för personligt bruk, antal brukare som erhållit personligt förskrivna hjälpmedel"/>
    <s v="Röstförstärkare"/>
    <m/>
    <m/>
    <m/>
    <m/>
    <m/>
    <n v="7"/>
    <n v="159056"/>
    <n v="4.4009656976159338E-5"/>
    <n v="5.0736749492488366E-5"/>
    <n v="8"/>
    <n v="-1"/>
    <n v="-0.125"/>
    <s v="Blekinge"/>
    <n v="0"/>
  </r>
  <r>
    <x v="1"/>
    <s v="10"/>
    <x v="8"/>
    <s v="SYN"/>
    <s v=""/>
    <s v="221803"/>
    <s v="Utrustning för att spela in och återge ljud, antal brukare som erhållit personligt förskrivna hjälpmedel"/>
    <s v="Ljudutrustning"/>
    <m/>
    <m/>
    <m/>
    <m/>
    <m/>
    <n v="64"/>
    <n v="159056"/>
    <n v="4.0237400663917109E-4"/>
    <n v="2.3237072524386567E-4"/>
    <n v="37"/>
    <n v="27"/>
    <n v="0.72972972972972983"/>
    <s v="Blekinge"/>
    <n v="0"/>
  </r>
  <r>
    <x v="1"/>
    <s v="10"/>
    <x v="8"/>
    <s v="HMC"/>
    <s v=""/>
    <s v="222109"/>
    <s v="Samtalsapparater, antal brukare som erhållit personligt förskrivna hjälpmedel"/>
    <s v="Samtalsapparater"/>
    <m/>
    <m/>
    <m/>
    <m/>
    <m/>
    <n v="105"/>
    <n v="159056"/>
    <n v="6.6014485464239005E-4"/>
    <n v="1.8409247473052899E-4"/>
    <n v="29"/>
    <n v="76"/>
    <n v="2.6206896551724137"/>
    <s v="Blekinge"/>
    <n v="0"/>
  </r>
  <r>
    <x v="1"/>
    <s v="10"/>
    <x v="8"/>
    <s v="HMC"/>
    <s v=""/>
    <s v="222112"/>
    <s v="Programvara för närkommunikation, antal brukare som erhållit personligt förskrivna hjälpmedel"/>
    <s v="Programv. närkommunikation"/>
    <m/>
    <m/>
    <m/>
    <m/>
    <m/>
    <n v="15"/>
    <n v="159056"/>
    <n v="9.4306407806055731E-5"/>
    <n v="8.066568957631028E-5"/>
    <n v="13"/>
    <n v="2"/>
    <n v="0.15384615384615374"/>
    <s v="Blekinge"/>
    <n v="0"/>
  </r>
  <r>
    <x v="1"/>
    <s v="10"/>
    <x v="8"/>
    <s v="HMC"/>
    <s v=""/>
    <s v="222712"/>
    <s v="Ur och klockor, antal brukare som erhållit personligt förskrivna hjälpmedel"/>
    <s v="Ur och klockor"/>
    <m/>
    <m/>
    <m/>
    <m/>
    <m/>
    <n v="243"/>
    <n v="159056"/>
    <n v="1.5277638064581029E-3"/>
    <n v="1.0839071616084404E-3"/>
    <n v="172"/>
    <n v="71"/>
    <n v="0.41279069767441867"/>
    <s v="Blekinge"/>
    <n v="0"/>
  </r>
  <r>
    <x v="1"/>
    <s v="10"/>
    <x v="8"/>
    <s v="HMC"/>
    <s v=""/>
    <s v="222715"/>
    <s v="Kalendrar och tidtabeller, antal brukare som erhållit personligt förskrivna hjälpmedel"/>
    <s v="Kalendrar och tidtabeller"/>
    <m/>
    <m/>
    <m/>
    <m/>
    <m/>
    <n v="308"/>
    <n v="159056"/>
    <n v="1.936424906951011E-3"/>
    <n v="1.4280277212541282E-3"/>
    <n v="227"/>
    <n v="81"/>
    <n v="0.35682819383259923"/>
    <s v="Blekinge"/>
    <n v="0"/>
  </r>
  <r>
    <x v="1"/>
    <s v="10"/>
    <x v="8"/>
    <s v="SYN"/>
    <s v=""/>
    <s v="223021"/>
    <s v="Läsmaskiner, antal brukare som erhållit personligt förskrivna hjälpmedel"/>
    <s v="Läsmaskiner"/>
    <m/>
    <m/>
    <m/>
    <m/>
    <m/>
    <n v="6"/>
    <n v="159056"/>
    <n v="3.7722563122422291E-5"/>
    <n v="1.6024742201959825E-5"/>
    <n v="3"/>
    <n v="3"/>
    <n v="1"/>
    <s v="Blekinge"/>
    <n v="0"/>
  </r>
  <r>
    <x v="1"/>
    <s v="12"/>
    <x v="9"/>
    <s v="HOR"/>
    <s v=""/>
    <s v="22061"/>
    <s v="I- och Bakom- örat hörapparater"/>
    <s v="I&amp;B hörapparater"/>
    <m/>
    <m/>
    <m/>
    <m/>
    <m/>
    <n v="11125"/>
    <n v="1389336"/>
    <n v="8.0074222506290767E-3"/>
    <n v="9.1938915741569226E-3"/>
    <n v="12773"/>
    <n v="-1648"/>
    <n v="-0.12902215611054568"/>
    <s v="Skåne"/>
    <n v="0"/>
  </r>
  <r>
    <x v="1"/>
    <s v="12"/>
    <x v="9"/>
    <s v="HMC"/>
    <s v=""/>
    <s v="042718"/>
    <s v="Hjälpmedel för stimulering av sinnen och känslighet (tyngdtäcken), antal brukare som erhållit personligt förskrivna hjälpmedel"/>
    <s v="Tyngdtäcken"/>
    <m/>
    <m/>
    <m/>
    <m/>
    <m/>
    <n v="2314"/>
    <n v="1389336"/>
    <n v="1.6655438281308482E-3"/>
    <n v="2.2086762611347116E-3"/>
    <n v="3069"/>
    <n v="-755"/>
    <n v="-0.24600847181492347"/>
    <s v="Skåne"/>
    <n v="0"/>
  </r>
  <r>
    <x v="1"/>
    <s v="12"/>
    <x v="9"/>
    <s v="ORT"/>
    <s v=""/>
    <s v="062409"/>
    <s v="Transtibiella proteser, antal brukare som erhållit personligt förskrivna hjälpmedel"/>
    <s v="Transtibiella proteser"/>
    <m/>
    <m/>
    <m/>
    <m/>
    <m/>
    <n v="107"/>
    <n v="1389336"/>
    <n v="7.7015207264477425E-5"/>
    <n v="1.2542301865672633E-4"/>
    <n v="174"/>
    <n v="-67"/>
    <n v="-0.38505747126436785"/>
    <s v="Skåne"/>
    <n v="0"/>
  </r>
  <r>
    <x v="1"/>
    <s v="12"/>
    <x v="9"/>
    <s v="HMC"/>
    <s v=""/>
    <s v="120603"/>
    <s v="Gåstativ, antal brukare som erhållit personligt förskrivna hjälpmedel"/>
    <s v="Gåstativ"/>
    <m/>
    <m/>
    <m/>
    <m/>
    <m/>
    <n v="655"/>
    <n v="1389336"/>
    <n v="4.7144823138535241E-4"/>
    <n v="6.8376722070839942E-4"/>
    <n v="950"/>
    <n v="-295"/>
    <n v="-0.31052631578947365"/>
    <s v="Skåne"/>
    <n v="0"/>
  </r>
  <r>
    <x v="1"/>
    <s v="12"/>
    <x v="9"/>
    <s v="HMC"/>
    <s v=""/>
    <s v="120606"/>
    <s v="Rollatorer, antal brukare som erhållit personligt förskrivna hjälpmedel"/>
    <s v="Rollatorer"/>
    <m/>
    <m/>
    <m/>
    <m/>
    <m/>
    <n v="11946"/>
    <n v="1389336"/>
    <n v="8.5983520185181992E-3"/>
    <n v="1.7699771992152287E-2"/>
    <n v="24591"/>
    <n v="-12645"/>
    <n v="-0.5142125167744297"/>
    <s v="Skåne"/>
    <n v="1"/>
  </r>
  <r>
    <x v="1"/>
    <s v="12"/>
    <x v="9"/>
    <s v="HMC"/>
    <s v=""/>
    <s v="120609"/>
    <s v="Gåstolar, antal brukare som erhållit personligt förskrivna hjälpmedel"/>
    <s v="Gåstolar"/>
    <m/>
    <m/>
    <m/>
    <m/>
    <m/>
    <n v="127"/>
    <n v="1389336"/>
    <n v="9.1410573108304975E-5"/>
    <n v="1.4395880160841243E-4"/>
    <n v="200"/>
    <n v="-73"/>
    <n v="-0.36499999999999999"/>
    <s v="Skåne"/>
    <n v="0"/>
  </r>
  <r>
    <x v="1"/>
    <s v="12"/>
    <x v="9"/>
    <s v="HMC"/>
    <s v=""/>
    <s v="120612"/>
    <s v="Gåbord, antal brukare som erhållit personligt förskrivna hjälpmedel"/>
    <s v="Gåbord"/>
    <m/>
    <m/>
    <m/>
    <m/>
    <m/>
    <n v="910"/>
    <n v="1389336"/>
    <n v="6.5498914589415377E-4"/>
    <n v="2.1055331719514962E-3"/>
    <n v="2925"/>
    <n v="-2015"/>
    <n v="-0.68888888888888888"/>
    <s v="Skåne"/>
    <n v="1"/>
  </r>
  <r>
    <x v="1"/>
    <s v="12"/>
    <x v="9"/>
    <s v="HMC"/>
    <s v=""/>
    <s v="122203"/>
    <s v="Manuella tvåhjulsdrivna rullstolar, antal brukare som erhållit personligt förskrivna hjälpmedel"/>
    <s v="Manuella tvåhjulsdr. rullstolar"/>
    <m/>
    <m/>
    <m/>
    <m/>
    <m/>
    <n v="5945"/>
    <n v="1389336"/>
    <n v="4.2790224970777405E-3"/>
    <n v="9.4901365120153378E-3"/>
    <n v="13185"/>
    <n v="-7240"/>
    <n v="-0.54910883579825565"/>
    <s v="Skåne"/>
    <n v="1"/>
  </r>
  <r>
    <x v="1"/>
    <s v="12"/>
    <x v="9"/>
    <s v="HMC"/>
    <s v=""/>
    <s v="122218"/>
    <s v="Manuella vårdarmanövrerade rullstolar, antal brukare som erhållit personligt förskrivna hjälpmedel"/>
    <s v="Manuella vårdarm. rullstolar"/>
    <m/>
    <m/>
    <m/>
    <m/>
    <m/>
    <n v="1668"/>
    <n v="1389336"/>
    <n v="1.2005735113752181E-3"/>
    <n v="4.3548543873536101E-3"/>
    <n v="6050"/>
    <n v="-4382"/>
    <n v="-0.72429752066115705"/>
    <s v="Skåne"/>
    <n v="1"/>
  </r>
  <r>
    <x v="1"/>
    <s v="12"/>
    <x v="9"/>
    <s v="HMC"/>
    <s v=""/>
    <s v="122303"/>
    <s v="Eldrivna rullstolar med manuell direktstyrning, antal brukare som erhållit personligt förskrivna hjälpmedel"/>
    <s v="El-rullstolar, manuell styrning"/>
    <m/>
    <m/>
    <m/>
    <m/>
    <m/>
    <n v="551"/>
    <n v="1389336"/>
    <n v="3.9659232899744916E-4"/>
    <n v="3.2886202593288721E-4"/>
    <n v="457"/>
    <n v="94"/>
    <n v="0.20568927789934355"/>
    <s v="Skåne"/>
    <n v="0"/>
  </r>
  <r>
    <x v="1"/>
    <s v="12"/>
    <x v="9"/>
    <s v="HMC"/>
    <s v=""/>
    <s v="122306"/>
    <s v="Eldrivna rullstolar med elektronisk styrning, antal brukare som erhållit personligt förskrivna hjälpmedel"/>
    <s v="El-rullstolar, elektronisk styrning"/>
    <m/>
    <m/>
    <m/>
    <m/>
    <m/>
    <n v="4"/>
    <n v="1389336"/>
    <n v="2.8790731687655109E-6"/>
    <n v="2.8770854560624949E-4"/>
    <n v="400"/>
    <n v="-396"/>
    <n v="-0.99"/>
    <s v="Skåne"/>
    <n v="0"/>
  </r>
  <r>
    <x v="1"/>
    <s v="12"/>
    <x v="9"/>
    <s v="HMC"/>
    <s v=""/>
    <s v="123603"/>
    <s v="Mobila lyftar för överflyttning av en sittande person med hjälp av slingsäten, antal brukare som erhållit personligt förskrivna hjälpmedel"/>
    <s v="Mob. lyftar slingsäten"/>
    <m/>
    <m/>
    <m/>
    <m/>
    <m/>
    <n v="997"/>
    <n v="1389336"/>
    <n v="7.1760898731480359E-4"/>
    <n v="1.0148003437167622E-3"/>
    <n v="1410"/>
    <n v="-413"/>
    <n v="-0.29290780141843975"/>
    <s v="Skåne"/>
    <n v="0"/>
  </r>
  <r>
    <x v="1"/>
    <s v="12"/>
    <x v="9"/>
    <s v="HMC"/>
    <s v=""/>
    <s v="123604"/>
    <s v="Mobila lyftar för överflyttning av en stående person, antal brukare som erhållit personligt förskrivna hjälpmedel"/>
    <s v="Mob. lyftar stående"/>
    <m/>
    <m/>
    <m/>
    <m/>
    <m/>
    <n v="88"/>
    <n v="1389336"/>
    <n v="6.3339609712841248E-5"/>
    <n v="2.7360339916758958E-4"/>
    <n v="380"/>
    <n v="-292"/>
    <n v="-0.76842105263157889"/>
    <s v="Skåne"/>
    <n v="0"/>
  </r>
  <r>
    <x v="1"/>
    <s v="12"/>
    <x v="9"/>
    <s v="HMC"/>
    <s v=""/>
    <s v="123612"/>
    <s v="Stationära lyftar monterade på väggar, golv eller i tak, antal brukare som erhållit personligt förskrivna hjälpmedel"/>
    <s v="Stationära lyftar"/>
    <m/>
    <m/>
    <m/>
    <m/>
    <m/>
    <n v="181"/>
    <n v="1389336"/>
    <n v="1.3027806088663937E-4"/>
    <n v="1.7848792676996235E-4"/>
    <n v="248"/>
    <n v="-67"/>
    <n v="-0.27016129032258063"/>
    <s v="Skåne"/>
    <n v="0"/>
  </r>
  <r>
    <x v="1"/>
    <s v="12"/>
    <x v="9"/>
    <s v="HMC"/>
    <s v=""/>
    <s v="181210"/>
    <s v="Sängar och lösa sängbottnar, elektiskt reglerbara, antal brukare som erhållit personligt förskrivna hjälpmedel"/>
    <s v="Sängar o likn"/>
    <m/>
    <m/>
    <m/>
    <m/>
    <m/>
    <n v="1580"/>
    <n v="1389336"/>
    <n v="1.1372339016623768E-3"/>
    <n v="1.9414322400630431E-3"/>
    <n v="2697"/>
    <n v="-1117"/>
    <n v="-0.41416388579903596"/>
    <s v="Skåne"/>
    <n v="0"/>
  </r>
  <r>
    <x v="1"/>
    <s v="12"/>
    <x v="9"/>
    <s v="HMC"/>
    <s v=""/>
    <s v="181224"/>
    <s v="Separata ställbara rygg- och benstöd för sängar, antal brukare som erhållit personligt förskrivna hjälpmedel"/>
    <s v="Stöd för sängar"/>
    <m/>
    <m/>
    <m/>
    <m/>
    <m/>
    <n v="779"/>
    <n v="1389336"/>
    <n v="5.6069949961708328E-4"/>
    <n v="1.2736161029968792E-3"/>
    <n v="1769"/>
    <n v="-990"/>
    <n v="-0.55963821368004529"/>
    <s v="Skåne"/>
    <n v="1"/>
  </r>
  <r>
    <x v="1"/>
    <s v="12"/>
    <x v="9"/>
    <s v="SYN"/>
    <s v=""/>
    <s v="220318"/>
    <s v="Förstorande videosystem, antal brukare som erhållit personligt förskrivna hjälpmedel"/>
    <s v="Förstorande videosystem"/>
    <m/>
    <m/>
    <m/>
    <m/>
    <m/>
    <n v="450"/>
    <n v="1389336"/>
    <n v="3.2389573148611998E-4"/>
    <n v="2.9340544744330734E-4"/>
    <n v="408"/>
    <n v="42"/>
    <n v="0.10294117647058831"/>
    <s v="Skåne"/>
    <n v="0"/>
  </r>
  <r>
    <x v="1"/>
    <s v="12"/>
    <x v="9"/>
    <s v="HMC"/>
    <s v=""/>
    <s v="220906"/>
    <s v="Röstförstärkare för personligt bruk, antal brukare som erhållit personligt förskrivna hjälpmedel"/>
    <s v="Röstförstärkare"/>
    <m/>
    <m/>
    <m/>
    <m/>
    <m/>
    <n v="33"/>
    <n v="1389336"/>
    <n v="2.3752353642315466E-5"/>
    <n v="5.0736749492488366E-5"/>
    <n v="70"/>
    <n v="-37"/>
    <n v="-0.52857142857142858"/>
    <s v="Skåne"/>
    <n v="0"/>
  </r>
  <r>
    <x v="1"/>
    <s v="12"/>
    <x v="9"/>
    <s v="SYN"/>
    <s v=""/>
    <s v="221803"/>
    <s v="Utrustning för att spela in och återge ljud, antal brukare som erhållit personligt förskrivna hjälpmedel"/>
    <s v="Ljudutrustning"/>
    <m/>
    <m/>
    <m/>
    <m/>
    <m/>
    <n v="381"/>
    <n v="1389336"/>
    <n v="2.742317193249149E-4"/>
    <n v="2.3237072524386567E-4"/>
    <n v="323"/>
    <n v="58"/>
    <n v="0.17956656346749233"/>
    <s v="Skåne"/>
    <n v="0"/>
  </r>
  <r>
    <x v="1"/>
    <s v="12"/>
    <x v="9"/>
    <s v="HMC"/>
    <s v=""/>
    <s v="222109"/>
    <s v="Samtalsapparater, antal brukare som erhållit personligt förskrivna hjälpmedel"/>
    <s v="Samtalsapparater"/>
    <m/>
    <m/>
    <m/>
    <m/>
    <m/>
    <n v="229"/>
    <n v="1389336"/>
    <n v="1.6482693891182551E-4"/>
    <n v="1.8409247473052899E-4"/>
    <n v="256"/>
    <n v="-27"/>
    <n v="-0.10546875"/>
    <s v="Skåne"/>
    <n v="0"/>
  </r>
  <r>
    <x v="1"/>
    <s v="12"/>
    <x v="9"/>
    <s v="HMC"/>
    <s v=""/>
    <s v="222112"/>
    <s v="Programvara för närkommunikation, antal brukare som erhållit personligt förskrivna hjälpmedel"/>
    <s v="Programv. närkommunikation"/>
    <m/>
    <m/>
    <m/>
    <m/>
    <m/>
    <n v="49"/>
    <n v="1389336"/>
    <n v="3.5268646317377508E-5"/>
    <n v="8.066568957631028E-5"/>
    <n v="112"/>
    <n v="-63"/>
    <n v="-0.5625"/>
    <s v="Skåne"/>
    <n v="0"/>
  </r>
  <r>
    <x v="1"/>
    <s v="12"/>
    <x v="9"/>
    <s v="HMC"/>
    <s v=""/>
    <s v="222712"/>
    <s v="Ur och klockor, antal brukare som erhållit personligt förskrivna hjälpmedel"/>
    <s v="Ur och klockor"/>
    <m/>
    <m/>
    <m/>
    <m/>
    <m/>
    <n v="2024"/>
    <n v="1389336"/>
    <n v="1.4568110233953485E-3"/>
    <n v="1.0839071616084404E-3"/>
    <n v="1506"/>
    <n v="518"/>
    <n v="0.34395750332005304"/>
    <s v="Skåne"/>
    <n v="0"/>
  </r>
  <r>
    <x v="1"/>
    <s v="12"/>
    <x v="9"/>
    <s v="HMC"/>
    <s v=""/>
    <s v="222715"/>
    <s v="Kalendrar och tidtabeller, antal brukare som erhållit personligt förskrivna hjälpmedel"/>
    <s v="Kalendrar och tidtabeller"/>
    <m/>
    <m/>
    <m/>
    <m/>
    <m/>
    <n v="676"/>
    <n v="1389336"/>
    <n v="4.8656336552137139E-4"/>
    <n v="1.4280277212541282E-3"/>
    <n v="1984"/>
    <n v="-1308"/>
    <n v="-0.65927419354838712"/>
    <s v="Skåne"/>
    <n v="1"/>
  </r>
  <r>
    <x v="1"/>
    <s v="12"/>
    <x v="9"/>
    <s v="SYN"/>
    <s v=""/>
    <s v="223021"/>
    <s v="Läsmaskiner, antal brukare som erhållit personligt förskrivna hjälpmedel"/>
    <s v="Läsmaskiner"/>
    <m/>
    <m/>
    <m/>
    <m/>
    <m/>
    <n v="19"/>
    <n v="1389336"/>
    <n v="1.3675597551636177E-5"/>
    <n v="1.6024742201959825E-5"/>
    <n v="22"/>
    <n v="-3"/>
    <n v="-0.13636363636363635"/>
    <s v="Skåne"/>
    <n v="0"/>
  </r>
  <r>
    <x v="1"/>
    <s v="13"/>
    <x v="10"/>
    <s v="HOR"/>
    <s v=""/>
    <s v="22061"/>
    <s v="I- och Bakom- örat hörapparater"/>
    <s v="I&amp;B hörapparater"/>
    <m/>
    <m/>
    <m/>
    <m/>
    <m/>
    <m/>
    <n v="336748"/>
    <m/>
    <n v="9.1938915741569226E-3"/>
    <n v="3096"/>
    <n v="-3096"/>
    <m/>
    <s v="Halland"/>
    <n v="0"/>
  </r>
  <r>
    <x v="1"/>
    <s v="13"/>
    <x v="10"/>
    <s v="HMC"/>
    <s v=""/>
    <s v="042718"/>
    <s v="Hjälpmedel för stimulering av sinnen och känslighet (tyngdtäcken), antal brukare som erhållit personligt förskrivna hjälpmedel"/>
    <s v="Tyngdtäcken"/>
    <m/>
    <m/>
    <m/>
    <m/>
    <m/>
    <n v="1523"/>
    <n v="336748"/>
    <n v="4.5226697708672364E-3"/>
    <n v="2.2086762611347116E-3"/>
    <n v="744"/>
    <n v="779"/>
    <n v="1.047043010752688"/>
    <s v="Halland"/>
    <n v="1"/>
  </r>
  <r>
    <x v="1"/>
    <s v="13"/>
    <x v="10"/>
    <s v="ORT"/>
    <s v=""/>
    <s v="062409"/>
    <s v="Transtibiella proteser, antal brukare som erhållit personligt förskrivna hjälpmedel"/>
    <s v="Transtibiella proteser"/>
    <m/>
    <m/>
    <m/>
    <m/>
    <m/>
    <n v="84"/>
    <n v="336748"/>
    <n v="2.4944468860988036E-4"/>
    <n v="1.2542301865672633E-4"/>
    <n v="42"/>
    <n v="42"/>
    <n v="1"/>
    <s v="Halland"/>
    <n v="0"/>
  </r>
  <r>
    <x v="1"/>
    <s v="13"/>
    <x v="10"/>
    <s v="HMC"/>
    <s v=""/>
    <s v="120603"/>
    <s v="Gåstativ, antal brukare som erhållit personligt förskrivna hjälpmedel"/>
    <s v="Gåstativ"/>
    <m/>
    <m/>
    <m/>
    <m/>
    <m/>
    <n v="519"/>
    <n v="336748"/>
    <n v="1.5412118260539039E-3"/>
    <n v="6.8376722070839942E-4"/>
    <n v="230"/>
    <n v="289"/>
    <n v="1.2565217391304349"/>
    <s v="Halland"/>
    <n v="0"/>
  </r>
  <r>
    <x v="1"/>
    <s v="13"/>
    <x v="10"/>
    <s v="HMC"/>
    <s v=""/>
    <s v="120606"/>
    <s v="Rollatorer, antal brukare som erhållit personligt förskrivna hjälpmedel"/>
    <s v="Rollatorer"/>
    <m/>
    <m/>
    <m/>
    <m/>
    <m/>
    <n v="6651"/>
    <n v="336748"/>
    <n v="1.9750674094575173E-2"/>
    <n v="1.7699771992152287E-2"/>
    <n v="5960"/>
    <n v="691"/>
    <n v="0.11593959731543624"/>
    <s v="Halland"/>
    <n v="0"/>
  </r>
  <r>
    <x v="1"/>
    <s v="13"/>
    <x v="10"/>
    <s v="HMC"/>
    <s v=""/>
    <s v="120609"/>
    <s v="Gåstolar, antal brukare som erhållit personligt förskrivna hjälpmedel"/>
    <s v="Gåstolar"/>
    <m/>
    <m/>
    <m/>
    <m/>
    <m/>
    <n v="32"/>
    <n v="336748"/>
    <n v="9.5026548041859189E-5"/>
    <n v="1.4395880160841243E-4"/>
    <n v="48"/>
    <n v="-16"/>
    <n v="-0.33333333333333337"/>
    <s v="Halland"/>
    <n v="0"/>
  </r>
  <r>
    <x v="1"/>
    <s v="13"/>
    <x v="10"/>
    <s v="HMC"/>
    <s v=""/>
    <s v="120612"/>
    <s v="Gåbord, antal brukare som erhållit personligt förskrivna hjälpmedel"/>
    <s v="Gåbord"/>
    <m/>
    <m/>
    <m/>
    <m/>
    <m/>
    <n v="815"/>
    <n v="336748"/>
    <n v="2.4202073954411015E-3"/>
    <n v="2.1055331719514962E-3"/>
    <n v="709"/>
    <n v="106"/>
    <n v="0.14950634696755993"/>
    <s v="Halland"/>
    <n v="0"/>
  </r>
  <r>
    <x v="1"/>
    <s v="13"/>
    <x v="10"/>
    <s v="HMC"/>
    <s v=""/>
    <s v="122203"/>
    <s v="Manuella tvåhjulsdrivna rullstolar, antal brukare som erhållit personligt förskrivna hjälpmedel"/>
    <s v="Manuella tvåhjulsdr. rullstolar"/>
    <m/>
    <m/>
    <m/>
    <m/>
    <m/>
    <n v="4031"/>
    <n v="336748"/>
    <n v="1.1970375473647951E-2"/>
    <n v="9.4901365120153378E-3"/>
    <n v="3196"/>
    <n v="835"/>
    <n v="0.26126408010012514"/>
    <s v="Halland"/>
    <n v="0"/>
  </r>
  <r>
    <x v="1"/>
    <s v="13"/>
    <x v="10"/>
    <s v="HMC"/>
    <s v=""/>
    <s v="122218"/>
    <s v="Manuella vårdarmanövrerade rullstolar, antal brukare som erhållit personligt förskrivna hjälpmedel"/>
    <s v="Manuella vårdarm. rullstolar"/>
    <m/>
    <m/>
    <m/>
    <m/>
    <m/>
    <n v="856"/>
    <n v="336748"/>
    <n v="2.5419601601197332E-3"/>
    <n v="4.3548543873536101E-3"/>
    <n v="1466"/>
    <n v="-610"/>
    <n v="-0.41609822646657568"/>
    <s v="Halland"/>
    <n v="0"/>
  </r>
  <r>
    <x v="1"/>
    <s v="13"/>
    <x v="10"/>
    <s v="HMC"/>
    <s v=""/>
    <s v="122303"/>
    <s v="Eldrivna rullstolar med manuell direktstyrning, antal brukare som erhållit personligt förskrivna hjälpmedel"/>
    <s v="El-rullstolar, manuell styrning"/>
    <m/>
    <m/>
    <m/>
    <m/>
    <m/>
    <n v="212"/>
    <n v="336748"/>
    <n v="6.2955088077731717E-4"/>
    <n v="3.2886202593288721E-4"/>
    <n v="111"/>
    <n v="101"/>
    <n v="0.90990990990990994"/>
    <s v="Halland"/>
    <n v="0"/>
  </r>
  <r>
    <x v="1"/>
    <s v="13"/>
    <x v="10"/>
    <s v="HMC"/>
    <s v=""/>
    <s v="122306"/>
    <s v="Eldrivna rullstolar med elektronisk styrning, antal brukare som erhållit personligt förskrivna hjälpmedel"/>
    <s v="El-rullstolar, elektronisk styrning"/>
    <m/>
    <m/>
    <m/>
    <m/>
    <m/>
    <n v="148"/>
    <n v="336748"/>
    <n v="4.3949778469359879E-4"/>
    <n v="2.8770854560624949E-4"/>
    <n v="97"/>
    <n v="51"/>
    <n v="0.52577319587628857"/>
    <s v="Halland"/>
    <n v="0"/>
  </r>
  <r>
    <x v="1"/>
    <s v="13"/>
    <x v="10"/>
    <s v="HMC"/>
    <s v=""/>
    <s v="123603"/>
    <s v="Mobila lyftar för överflyttning av en sittande person med hjälp av slingsäten, antal brukare som erhållit personligt förskrivna hjälpmedel"/>
    <s v="Mob. lyftar slingsäten"/>
    <m/>
    <m/>
    <m/>
    <m/>
    <m/>
    <n v="385"/>
    <n v="336748"/>
    <n v="1.1432881561286184E-3"/>
    <n v="1.0148003437167622E-3"/>
    <n v="342"/>
    <n v="43"/>
    <n v="0.1257309941520468"/>
    <s v="Halland"/>
    <n v="0"/>
  </r>
  <r>
    <x v="1"/>
    <s v="13"/>
    <x v="10"/>
    <s v="HMC"/>
    <s v=""/>
    <s v="123604"/>
    <s v="Mobila lyftar för överflyttning av en stående person, antal brukare som erhållit personligt förskrivna hjälpmedel"/>
    <s v="Mob. lyftar stående"/>
    <m/>
    <m/>
    <m/>
    <m/>
    <m/>
    <n v="147"/>
    <n v="336748"/>
    <n v="4.3652820506729067E-4"/>
    <n v="2.7360339916758958E-4"/>
    <n v="92"/>
    <n v="55"/>
    <n v="0.59782608695652173"/>
    <s v="Halland"/>
    <n v="0"/>
  </r>
  <r>
    <x v="1"/>
    <s v="13"/>
    <x v="10"/>
    <s v="HMC"/>
    <s v=""/>
    <s v="123612"/>
    <s v="Stationära lyftar monterade på väggar, golv eller i tak, antal brukare som erhållit personligt förskrivna hjälpmedel"/>
    <s v="Stationära lyftar"/>
    <m/>
    <m/>
    <m/>
    <m/>
    <m/>
    <n v="57"/>
    <n v="336748"/>
    <n v="1.6926603869956168E-4"/>
    <n v="1.7848792676996235E-4"/>
    <n v="60"/>
    <n v="-3"/>
    <n v="-5.0000000000000044E-2"/>
    <s v="Halland"/>
    <n v="0"/>
  </r>
  <r>
    <x v="1"/>
    <s v="13"/>
    <x v="10"/>
    <s v="HMC"/>
    <s v=""/>
    <s v="181210"/>
    <s v="Sängar och lösa sängbottnar, elektiskt reglerbara, antal brukare som erhållit personligt förskrivna hjälpmedel"/>
    <s v="Sängar o likn"/>
    <m/>
    <m/>
    <m/>
    <m/>
    <m/>
    <n v="695"/>
    <n v="336748"/>
    <n v="2.0638578402841293E-3"/>
    <n v="1.9414322400630431E-3"/>
    <n v="654"/>
    <n v="41"/>
    <n v="6.2691131498471053E-2"/>
    <s v="Halland"/>
    <n v="0"/>
  </r>
  <r>
    <x v="1"/>
    <s v="13"/>
    <x v="10"/>
    <s v="HMC"/>
    <s v=""/>
    <s v="181224"/>
    <s v="Separata ställbara rygg- och benstöd för sängar, antal brukare som erhållit personligt förskrivna hjälpmedel"/>
    <s v="Stöd för sängar"/>
    <m/>
    <m/>
    <m/>
    <m/>
    <m/>
    <n v="369"/>
    <n v="336748"/>
    <n v="1.0957748821076889E-3"/>
    <n v="1.2736161029968792E-3"/>
    <n v="429"/>
    <n v="-60"/>
    <n v="-0.1398601398601399"/>
    <s v="Halland"/>
    <n v="0"/>
  </r>
  <r>
    <x v="1"/>
    <s v="13"/>
    <x v="10"/>
    <s v="SYN"/>
    <s v=""/>
    <s v="220318"/>
    <s v="Förstorande videosystem, antal brukare som erhållit personligt förskrivna hjälpmedel"/>
    <s v="Förstorande videosystem"/>
    <m/>
    <m/>
    <m/>
    <m/>
    <m/>
    <n v="114"/>
    <n v="336748"/>
    <n v="3.3853207739912336E-4"/>
    <n v="2.9340544744330734E-4"/>
    <n v="99"/>
    <n v="15"/>
    <n v="0.1515151515151516"/>
    <s v="Halland"/>
    <n v="0"/>
  </r>
  <r>
    <x v="1"/>
    <s v="13"/>
    <x v="10"/>
    <s v="HMC"/>
    <s v=""/>
    <s v="220906"/>
    <s v="Röstförstärkare för personligt bruk, antal brukare som erhållit personligt förskrivna hjälpmedel"/>
    <s v="Röstförstärkare"/>
    <m/>
    <m/>
    <m/>
    <m/>
    <m/>
    <n v="32"/>
    <n v="336748"/>
    <n v="9.5026548041859189E-5"/>
    <n v="5.0736749492488366E-5"/>
    <n v="17"/>
    <n v="15"/>
    <n v="0.88235294117647056"/>
    <s v="Halland"/>
    <n v="0"/>
  </r>
  <r>
    <x v="1"/>
    <s v="13"/>
    <x v="10"/>
    <s v="SYN"/>
    <s v=""/>
    <s v="221803"/>
    <s v="Utrustning för att spela in och återge ljud, antal brukare som erhållit personligt förskrivna hjälpmedel"/>
    <s v="Ljudutrustning"/>
    <m/>
    <m/>
    <m/>
    <m/>
    <m/>
    <n v="103"/>
    <n v="336748"/>
    <n v="3.0586670150973427E-4"/>
    <n v="2.3237072524386567E-4"/>
    <n v="78"/>
    <n v="25"/>
    <n v="0.32051282051282048"/>
    <s v="Halland"/>
    <n v="0"/>
  </r>
  <r>
    <x v="1"/>
    <s v="13"/>
    <x v="10"/>
    <s v="HMC"/>
    <s v=""/>
    <s v="222109"/>
    <s v="Samtalsapparater, antal brukare som erhållit personligt förskrivna hjälpmedel"/>
    <s v="Samtalsapparater"/>
    <m/>
    <m/>
    <m/>
    <m/>
    <m/>
    <n v="81"/>
    <n v="336748"/>
    <n v="2.405359497309561E-4"/>
    <n v="1.8409247473052899E-4"/>
    <n v="62"/>
    <n v="19"/>
    <n v="0.30645161290322576"/>
    <s v="Halland"/>
    <n v="0"/>
  </r>
  <r>
    <x v="1"/>
    <s v="13"/>
    <x v="10"/>
    <s v="HMC"/>
    <s v=""/>
    <s v="222112"/>
    <s v="Programvara för närkommunikation, antal brukare som erhållit personligt förskrivna hjälpmedel"/>
    <s v="Programv. närkommunikation"/>
    <m/>
    <m/>
    <m/>
    <m/>
    <m/>
    <n v="24"/>
    <n v="336748"/>
    <n v="7.1269911031394392E-5"/>
    <n v="8.066568957631028E-5"/>
    <n v="27"/>
    <n v="-3"/>
    <n v="-0.11111111111111116"/>
    <s v="Halland"/>
    <n v="0"/>
  </r>
  <r>
    <x v="1"/>
    <s v="13"/>
    <x v="10"/>
    <s v="HMC"/>
    <s v=""/>
    <s v="222712"/>
    <s v="Ur och klockor, antal brukare som erhållit personligt förskrivna hjälpmedel"/>
    <s v="Ur och klockor"/>
    <m/>
    <m/>
    <m/>
    <m/>
    <m/>
    <n v="324"/>
    <n v="336748"/>
    <n v="9.6214379892382439E-4"/>
    <n v="1.0839071616084404E-3"/>
    <n v="365"/>
    <n v="-41"/>
    <n v="-0.11232876712328765"/>
    <s v="Halland"/>
    <n v="0"/>
  </r>
  <r>
    <x v="1"/>
    <s v="13"/>
    <x v="10"/>
    <s v="HMC"/>
    <s v=""/>
    <s v="222715"/>
    <s v="Kalendrar och tidtabeller, antal brukare som erhållit personligt förskrivna hjälpmedel"/>
    <s v="Kalendrar och tidtabeller"/>
    <m/>
    <m/>
    <m/>
    <m/>
    <m/>
    <n v="727"/>
    <n v="336748"/>
    <n v="2.1588843883259888E-3"/>
    <n v="1.4280277212541282E-3"/>
    <n v="481"/>
    <n v="246"/>
    <n v="0.51143451143451135"/>
    <s v="Halland"/>
    <n v="0"/>
  </r>
  <r>
    <x v="1"/>
    <s v="13"/>
    <x v="10"/>
    <s v="SYN"/>
    <s v=""/>
    <s v="223021"/>
    <s v="Läsmaskiner, antal brukare som erhållit personligt förskrivna hjälpmedel"/>
    <s v="Läsmaskiner"/>
    <m/>
    <m/>
    <m/>
    <m/>
    <m/>
    <n v="2"/>
    <n v="336748"/>
    <n v="5.9391592526161993E-6"/>
    <n v="1.6024742201959825E-5"/>
    <n v="5"/>
    <n v="-3"/>
    <n v="-0.6"/>
    <s v="Halland"/>
    <n v="0"/>
  </r>
  <r>
    <x v="1"/>
    <s v="14"/>
    <x v="11"/>
    <s v="HOR"/>
    <s v=""/>
    <s v="22061"/>
    <s v="I- och Bakom- örat hörapparater"/>
    <s v="I&amp;B hörapparater"/>
    <m/>
    <m/>
    <m/>
    <m/>
    <m/>
    <n v="14436"/>
    <n v="1734443"/>
    <n v="8.323133132654115E-3"/>
    <n v="9.1938915741569226E-3"/>
    <n v="15946"/>
    <n v="-1510"/>
    <n v="-9.4694594255612663E-2"/>
    <s v="Västra Götaland"/>
    <n v="0"/>
  </r>
  <r>
    <x v="1"/>
    <s v="14"/>
    <x v="11"/>
    <s v="HMC"/>
    <s v=""/>
    <s v="042718"/>
    <s v="Hjälpmedel för stimulering av sinnen och känslighet (tyngdtäcken), antal brukare som erhållit personligt förskrivna hjälpmedel"/>
    <s v="Tyngdtäcken"/>
    <m/>
    <m/>
    <m/>
    <m/>
    <m/>
    <n v="2483"/>
    <n v="1734443"/>
    <n v="1.4315835112482798E-3"/>
    <n v="2.2086762611347116E-3"/>
    <n v="3831"/>
    <n v="-1348"/>
    <n v="-0.35186635343252415"/>
    <s v="Västra Götaland"/>
    <n v="0"/>
  </r>
  <r>
    <x v="1"/>
    <s v="14"/>
    <x v="11"/>
    <s v="ORT"/>
    <s v=""/>
    <s v="062409"/>
    <s v="Transtibiella proteser, antal brukare som erhållit personligt förskrivna hjälpmedel"/>
    <s v="Transtibiella proteser"/>
    <m/>
    <m/>
    <m/>
    <m/>
    <m/>
    <n v="155"/>
    <n v="1734443"/>
    <n v="8.9365865583360192E-5"/>
    <n v="1.2542301865672633E-4"/>
    <n v="218"/>
    <n v="-63"/>
    <n v="-0.28899082568807344"/>
    <s v="Västra Götaland"/>
    <n v="0"/>
  </r>
  <r>
    <x v="1"/>
    <s v="14"/>
    <x v="11"/>
    <s v="HMC"/>
    <s v=""/>
    <s v="120603"/>
    <s v="Gåstativ, antal brukare som erhållit personligt förskrivna hjälpmedel"/>
    <s v="Gåstativ"/>
    <m/>
    <m/>
    <m/>
    <m/>
    <m/>
    <n v="4125"/>
    <n v="1734443"/>
    <n v="2.378285132460392E-3"/>
    <n v="6.8376722070839942E-4"/>
    <n v="1186"/>
    <n v="2939"/>
    <n v="2.4780775716694774"/>
    <s v="Västra Götaland"/>
    <n v="1"/>
  </r>
  <r>
    <x v="1"/>
    <s v="14"/>
    <x v="11"/>
    <s v="HMC"/>
    <s v=""/>
    <s v="120606"/>
    <s v="Rollatorer, antal brukare som erhållit personligt förskrivna hjälpmedel"/>
    <s v="Rollatorer"/>
    <m/>
    <m/>
    <m/>
    <m/>
    <m/>
    <n v="28895"/>
    <n v="1734443"/>
    <n v="1.6659527006652856E-2"/>
    <n v="1.7699771992152287E-2"/>
    <n v="30699"/>
    <n v="-1804"/>
    <n v="-5.8764129124727171E-2"/>
    <s v="Västra Götaland"/>
    <n v="0"/>
  </r>
  <r>
    <x v="1"/>
    <s v="14"/>
    <x v="11"/>
    <s v="HMC"/>
    <s v=""/>
    <s v="120609"/>
    <s v="Gåstolar, antal brukare som erhållit personligt förskrivna hjälpmedel"/>
    <s v="Gåstolar"/>
    <m/>
    <m/>
    <m/>
    <m/>
    <m/>
    <n v="235"/>
    <n v="1734443"/>
    <n v="1.3549018330380415E-4"/>
    <n v="1.4395880160841243E-4"/>
    <n v="250"/>
    <n v="-15"/>
    <n v="-6.0000000000000053E-2"/>
    <s v="Västra Götaland"/>
    <n v="0"/>
  </r>
  <r>
    <x v="1"/>
    <s v="14"/>
    <x v="11"/>
    <s v="HMC"/>
    <s v=""/>
    <s v="120612"/>
    <s v="Gåbord, antal brukare som erhållit personligt förskrivna hjälpmedel"/>
    <s v="Gåbord"/>
    <m/>
    <m/>
    <m/>
    <m/>
    <m/>
    <n v="3655"/>
    <n v="1734443"/>
    <n v="2.1073047658527839E-3"/>
    <n v="2.1055331719514962E-3"/>
    <n v="3652"/>
    <n v="3"/>
    <n v="8.214676889375383E-4"/>
    <s v="Västra Götaland"/>
    <n v="0"/>
  </r>
  <r>
    <x v="1"/>
    <s v="14"/>
    <x v="11"/>
    <s v="HMC"/>
    <s v=""/>
    <s v="122203"/>
    <s v="Manuella tvåhjulsdrivna rullstolar, antal brukare som erhållit personligt förskrivna hjälpmedel"/>
    <s v="Manuella tvåhjulsdr. rullstolar"/>
    <m/>
    <m/>
    <m/>
    <m/>
    <m/>
    <n v="13195"/>
    <n v="1734443"/>
    <n v="7.6076296540157273E-3"/>
    <n v="9.4901365120153378E-3"/>
    <n v="16460"/>
    <n v="-3265"/>
    <n v="-0.198359659781288"/>
    <s v="Västra Götaland"/>
    <n v="0"/>
  </r>
  <r>
    <x v="1"/>
    <s v="14"/>
    <x v="11"/>
    <s v="HMC"/>
    <s v=""/>
    <s v="122218"/>
    <s v="Manuella vårdarmanövrerade rullstolar, antal brukare som erhållit personligt förskrivna hjälpmedel"/>
    <s v="Manuella vårdarm. rullstolar"/>
    <m/>
    <m/>
    <m/>
    <m/>
    <m/>
    <n v="7217"/>
    <n v="1734443"/>
    <n v="4.1609900123555513E-3"/>
    <n v="4.3548543873536101E-3"/>
    <n v="7553"/>
    <n v="-336"/>
    <n v="-4.4485634847080679E-2"/>
    <s v="Västra Götaland"/>
    <n v="0"/>
  </r>
  <r>
    <x v="1"/>
    <s v="14"/>
    <x v="11"/>
    <s v="HMC"/>
    <s v=""/>
    <s v="122303"/>
    <s v="Eldrivna rullstolar med manuell direktstyrning, antal brukare som erhållit personligt förskrivna hjälpmedel"/>
    <s v="El-rullstolar, manuell styrning"/>
    <m/>
    <m/>
    <m/>
    <m/>
    <m/>
    <n v="313"/>
    <n v="1734443"/>
    <n v="1.8046139308123703E-4"/>
    <n v="3.2886202593288721E-4"/>
    <n v="570"/>
    <n v="-257"/>
    <n v="-0.4508771929824561"/>
    <s v="Västra Götaland"/>
    <n v="0"/>
  </r>
  <r>
    <x v="1"/>
    <s v="14"/>
    <x v="11"/>
    <s v="HMC"/>
    <s v=""/>
    <s v="122306"/>
    <s v="Eldrivna rullstolar med elektronisk styrning, antal brukare som erhållit personligt förskrivna hjälpmedel"/>
    <s v="El-rullstolar, elektronisk styrning"/>
    <m/>
    <m/>
    <m/>
    <m/>
    <m/>
    <n v="278"/>
    <n v="1734443"/>
    <n v="1.602820040785428E-4"/>
    <n v="2.8770854560624949E-4"/>
    <n v="499"/>
    <n v="-221"/>
    <n v="-0.44288577154308617"/>
    <s v="Västra Götaland"/>
    <n v="0"/>
  </r>
  <r>
    <x v="1"/>
    <s v="14"/>
    <x v="11"/>
    <s v="HMC"/>
    <s v=""/>
    <s v="123603"/>
    <s v="Mobila lyftar för överflyttning av en sittande person med hjälp av slingsäten, antal brukare som erhållit personligt förskrivna hjälpmedel"/>
    <s v="Mob. lyftar slingsäten"/>
    <m/>
    <m/>
    <m/>
    <m/>
    <m/>
    <n v="1356"/>
    <n v="1734443"/>
    <n v="7.8180718536152531E-4"/>
    <n v="1.0148003437167622E-3"/>
    <n v="1760"/>
    <n v="-404"/>
    <n v="-0.2295454545454545"/>
    <s v="Västra Götaland"/>
    <n v="0"/>
  </r>
  <r>
    <x v="1"/>
    <s v="14"/>
    <x v="11"/>
    <s v="HMC"/>
    <s v=""/>
    <s v="123604"/>
    <s v="Mobila lyftar för överflyttning av en stående person, antal brukare som erhållit personligt förskrivna hjälpmedel"/>
    <s v="Mob. lyftar stående"/>
    <m/>
    <m/>
    <m/>
    <m/>
    <m/>
    <n v="367"/>
    <n v="1734443"/>
    <n v="2.1159530754253671E-4"/>
    <n v="2.7360339916758958E-4"/>
    <n v="475"/>
    <n v="-108"/>
    <n v="-0.22736842105263155"/>
    <s v="Västra Götaland"/>
    <n v="0"/>
  </r>
  <r>
    <x v="1"/>
    <s v="14"/>
    <x v="11"/>
    <s v="HMC"/>
    <s v=""/>
    <s v="123612"/>
    <s v="Stationära lyftar monterade på väggar, golv eller i tak, antal brukare som erhållit personligt förskrivna hjälpmedel"/>
    <s v="Stationära lyftar"/>
    <m/>
    <m/>
    <m/>
    <m/>
    <m/>
    <n v="453"/>
    <n v="1734443"/>
    <n v="2.61178949092014E-4"/>
    <n v="1.7848792676996235E-4"/>
    <n v="310"/>
    <n v="143"/>
    <n v="0.46129032258064506"/>
    <s v="Västra Götaland"/>
    <n v="0"/>
  </r>
  <r>
    <x v="1"/>
    <s v="14"/>
    <x v="11"/>
    <s v="HMC"/>
    <s v=""/>
    <s v="181210"/>
    <s v="Sängar och lösa sängbottnar, elektiskt reglerbara, antal brukare som erhållit personligt förskrivna hjälpmedel"/>
    <s v="Sängar o likn"/>
    <m/>
    <m/>
    <m/>
    <m/>
    <m/>
    <n v="2889"/>
    <n v="1734443"/>
    <n v="1.6656644236795329E-3"/>
    <n v="1.9414322400630431E-3"/>
    <n v="3367"/>
    <n v="-478"/>
    <n v="-0.14196614196614199"/>
    <s v="Västra Götaland"/>
    <n v="0"/>
  </r>
  <r>
    <x v="1"/>
    <s v="14"/>
    <x v="11"/>
    <s v="HMC"/>
    <s v=""/>
    <s v="181224"/>
    <s v="Separata ställbara rygg- och benstöd för sängar, antal brukare som erhållit personligt förskrivna hjälpmedel"/>
    <s v="Stöd för sängar"/>
    <m/>
    <m/>
    <m/>
    <m/>
    <m/>
    <n v="2389"/>
    <n v="1734443"/>
    <n v="1.3773874379267581E-3"/>
    <n v="1.2736161029968792E-3"/>
    <n v="2209"/>
    <n v="180"/>
    <n v="8.1484834766862857E-2"/>
    <s v="Västra Götaland"/>
    <n v="0"/>
  </r>
  <r>
    <x v="1"/>
    <s v="14"/>
    <x v="11"/>
    <s v="SYN"/>
    <s v=""/>
    <s v="220318"/>
    <s v="Förstorande videosystem, antal brukare som erhållit personligt förskrivna hjälpmedel"/>
    <s v="Förstorande videosystem"/>
    <m/>
    <m/>
    <m/>
    <m/>
    <m/>
    <n v="408"/>
    <n v="1734443"/>
    <n v="2.3523402037426425E-4"/>
    <n v="2.9340544744330734E-4"/>
    <n v="509"/>
    <n v="-101"/>
    <n v="-0.19842829076620827"/>
    <s v="Västra Götaland"/>
    <n v="0"/>
  </r>
  <r>
    <x v="1"/>
    <s v="14"/>
    <x v="11"/>
    <s v="HMC"/>
    <s v=""/>
    <s v="220906"/>
    <s v="Röstförstärkare för personligt bruk, antal brukare som erhållit personligt förskrivna hjälpmedel"/>
    <s v="Röstförstärkare"/>
    <m/>
    <m/>
    <m/>
    <m/>
    <m/>
    <n v="88"/>
    <n v="1734443"/>
    <n v="5.0736749492488366E-5"/>
    <n v="5.0736749492488366E-5"/>
    <n v="88"/>
    <n v="0"/>
    <n v="0"/>
    <s v="Västra Götaland"/>
    <n v="0"/>
  </r>
  <r>
    <x v="1"/>
    <s v="14"/>
    <x v="11"/>
    <s v="SYN"/>
    <s v=""/>
    <s v="221803"/>
    <s v="Utrustning för att spela in och återge ljud, antal brukare som erhållit personligt förskrivna hjälpmedel"/>
    <s v="Ljudutrustning"/>
    <m/>
    <m/>
    <m/>
    <m/>
    <m/>
    <n v="322"/>
    <n v="1734443"/>
    <n v="1.8565037882478698E-4"/>
    <n v="2.3237072524386567E-4"/>
    <n v="403"/>
    <n v="-81"/>
    <n v="-0.20099255583126552"/>
    <s v="Västra Götaland"/>
    <n v="0"/>
  </r>
  <r>
    <x v="1"/>
    <s v="14"/>
    <x v="11"/>
    <s v="HMC"/>
    <s v=""/>
    <s v="222109"/>
    <s v="Samtalsapparater, antal brukare som erhållit personligt förskrivna hjälpmedel"/>
    <s v="Samtalsapparater"/>
    <m/>
    <m/>
    <m/>
    <m/>
    <m/>
    <n v="441"/>
    <n v="1734443"/>
    <n v="2.5426030143394738E-4"/>
    <n v="1.8409247473052899E-4"/>
    <n v="319"/>
    <n v="122"/>
    <n v="0.38244514106583072"/>
    <s v="Västra Götaland"/>
    <n v="0"/>
  </r>
  <r>
    <x v="1"/>
    <s v="14"/>
    <x v="11"/>
    <s v="HMC"/>
    <s v=""/>
    <s v="222112"/>
    <s v="Programvara för närkommunikation, antal brukare som erhållit personligt förskrivna hjälpmedel"/>
    <s v="Programv. närkommunikation"/>
    <m/>
    <m/>
    <m/>
    <m/>
    <m/>
    <n v="129"/>
    <n v="1734443"/>
    <n v="7.4375462324215903E-5"/>
    <n v="8.066568957631028E-5"/>
    <n v="140"/>
    <n v="-11"/>
    <n v="-7.8571428571428625E-2"/>
    <s v="Västra Götaland"/>
    <n v="0"/>
  </r>
  <r>
    <x v="1"/>
    <s v="14"/>
    <x v="11"/>
    <s v="HMC"/>
    <s v=""/>
    <s v="222712"/>
    <s v="Ur och klockor, antal brukare som erhållit personligt förskrivna hjälpmedel"/>
    <s v="Ur och klockor"/>
    <m/>
    <m/>
    <m/>
    <m/>
    <m/>
    <n v="1909"/>
    <n v="1734443"/>
    <n v="1.1006415316040942E-3"/>
    <n v="1.0839071616084404E-3"/>
    <n v="1880"/>
    <n v="29"/>
    <n v="1.5425531914893709E-2"/>
    <s v="Västra Götaland"/>
    <n v="0"/>
  </r>
  <r>
    <x v="1"/>
    <s v="14"/>
    <x v="11"/>
    <s v="HMC"/>
    <s v=""/>
    <s v="222715"/>
    <s v="Kalendrar och tidtabeller, antal brukare som erhållit personligt förskrivna hjälpmedel"/>
    <s v="Kalendrar och tidtabeller"/>
    <m/>
    <m/>
    <m/>
    <m/>
    <m/>
    <n v="2261"/>
    <n v="1734443"/>
    <n v="1.3035885295740476E-3"/>
    <n v="1.4280277212541282E-3"/>
    <n v="2477"/>
    <n v="-216"/>
    <n v="-8.7202260799354003E-2"/>
    <s v="Västra Götaland"/>
    <n v="0"/>
  </r>
  <r>
    <x v="1"/>
    <s v="14"/>
    <x v="11"/>
    <s v="SYN"/>
    <s v=""/>
    <s v="223021"/>
    <s v="Läsmaskiner, antal brukare som erhållit personligt förskrivna hjälpmedel"/>
    <s v="Läsmaskiner"/>
    <m/>
    <m/>
    <m/>
    <m/>
    <m/>
    <n v="20"/>
    <n v="1734443"/>
    <n v="1.1531079430110992E-5"/>
    <n v="1.6024742201959825E-5"/>
    <n v="28"/>
    <n v="-8"/>
    <n v="-0.2857142857142857"/>
    <s v="Västra Götaland"/>
    <n v="0"/>
  </r>
  <r>
    <x v="1"/>
    <s v="17"/>
    <x v="12"/>
    <s v="HOR"/>
    <s v=""/>
    <s v="22061"/>
    <s v="I- och Bakom- örat hörapparater"/>
    <s v="I&amp;B hörapparater"/>
    <m/>
    <m/>
    <m/>
    <m/>
    <m/>
    <n v="2404"/>
    <n v="282885"/>
    <n v="8.4981529596832635E-3"/>
    <n v="9.1938915741569226E-3"/>
    <n v="2601"/>
    <n v="-197"/>
    <n v="-7.5740099961553287E-2"/>
    <s v="Värmland"/>
    <n v="0"/>
  </r>
  <r>
    <x v="1"/>
    <s v="17"/>
    <x v="12"/>
    <s v="HMC"/>
    <s v=""/>
    <s v="042718"/>
    <s v="Hjälpmedel för stimulering av sinnen och känslighet (tyngdtäcken), antal brukare som erhållit personligt förskrivna hjälpmedel"/>
    <s v="Tyngdtäcken"/>
    <m/>
    <m/>
    <m/>
    <m/>
    <m/>
    <n v="114"/>
    <n v="282885"/>
    <n v="4.0299061456068721E-4"/>
    <n v="2.2086762611347116E-3"/>
    <n v="625"/>
    <n v="-511"/>
    <n v="-0.81759999999999999"/>
    <s v="Värmland"/>
    <n v="1"/>
  </r>
  <r>
    <x v="1"/>
    <s v="17"/>
    <x v="12"/>
    <s v="ORT"/>
    <s v=""/>
    <s v="062409"/>
    <s v="Transtibiella proteser, antal brukare som erhållit personligt förskrivna hjälpmedel"/>
    <s v="Transtibiella proteser"/>
    <m/>
    <m/>
    <m/>
    <m/>
    <m/>
    <n v="36"/>
    <n v="282885"/>
    <n v="1.2726019407179596E-4"/>
    <n v="1.2542301865672633E-4"/>
    <n v="35"/>
    <n v="1"/>
    <n v="2.857142857142847E-2"/>
    <s v="Värmland"/>
    <n v="0"/>
  </r>
  <r>
    <x v="1"/>
    <s v="17"/>
    <x v="12"/>
    <s v="HMC"/>
    <s v=""/>
    <s v="120603"/>
    <s v="Gåstativ, antal brukare som erhållit personligt förskrivna hjälpmedel"/>
    <s v="Gåstativ"/>
    <m/>
    <m/>
    <m/>
    <m/>
    <m/>
    <n v="306"/>
    <n v="282885"/>
    <n v="1.0817116496102657E-3"/>
    <n v="6.8376722070839942E-4"/>
    <n v="193"/>
    <n v="113"/>
    <n v="0.58549222797927469"/>
    <s v="Värmland"/>
    <n v="0"/>
  </r>
  <r>
    <x v="1"/>
    <s v="17"/>
    <x v="12"/>
    <s v="HMC"/>
    <s v=""/>
    <s v="120606"/>
    <s v="Rollatorer, antal brukare som erhållit personligt förskrivna hjälpmedel"/>
    <s v="Rollatorer"/>
    <m/>
    <m/>
    <m/>
    <m/>
    <m/>
    <n v="5007"/>
    <n v="282885"/>
    <n v="1.7699771992152287E-2"/>
    <n v="1.7699771992152287E-2"/>
    <n v="5007"/>
    <n v="0"/>
    <n v="0"/>
    <s v="Värmland"/>
    <n v="0"/>
  </r>
  <r>
    <x v="1"/>
    <s v="17"/>
    <x v="12"/>
    <s v="HMC"/>
    <s v=""/>
    <s v="120609"/>
    <s v="Gåstolar, antal brukare som erhållit personligt förskrivna hjälpmedel"/>
    <s v="Gåstolar"/>
    <m/>
    <m/>
    <m/>
    <m/>
    <m/>
    <n v="47"/>
    <n v="282885"/>
    <n v="1.6614525337151138E-4"/>
    <n v="1.4395880160841243E-4"/>
    <n v="41"/>
    <n v="6"/>
    <n v="0.14634146341463405"/>
    <s v="Värmland"/>
    <n v="0"/>
  </r>
  <r>
    <x v="1"/>
    <s v="17"/>
    <x v="12"/>
    <s v="HMC"/>
    <s v=""/>
    <s v="120612"/>
    <s v="Gåbord, antal brukare som erhållit personligt förskrivna hjälpmedel"/>
    <s v="Gåbord"/>
    <m/>
    <m/>
    <m/>
    <m/>
    <m/>
    <n v="497"/>
    <n v="282885"/>
    <n v="1.7568976792689608E-3"/>
    <n v="2.1055331719514962E-3"/>
    <n v="596"/>
    <n v="-99"/>
    <n v="-0.16610738255033553"/>
    <s v="Värmland"/>
    <n v="0"/>
  </r>
  <r>
    <x v="1"/>
    <s v="17"/>
    <x v="12"/>
    <s v="HMC"/>
    <s v=""/>
    <s v="122203"/>
    <s v="Manuella tvåhjulsdrivna rullstolar, antal brukare som erhållit personligt förskrivna hjälpmedel"/>
    <s v="Manuella tvåhjulsdr. rullstolar"/>
    <m/>
    <m/>
    <m/>
    <m/>
    <m/>
    <n v="2575"/>
    <n v="282885"/>
    <n v="9.1026388815242942E-3"/>
    <n v="9.4901365120153378E-3"/>
    <n v="2685"/>
    <n v="-110"/>
    <n v="-4.0968342644320255E-2"/>
    <s v="Värmland"/>
    <n v="0"/>
  </r>
  <r>
    <x v="1"/>
    <s v="17"/>
    <x v="12"/>
    <s v="HMC"/>
    <s v=""/>
    <s v="122218"/>
    <s v="Manuella vårdarmanövrerade rullstolar, antal brukare som erhållit personligt förskrivna hjälpmedel"/>
    <s v="Manuella vårdarm. rullstolar"/>
    <m/>
    <m/>
    <m/>
    <m/>
    <m/>
    <n v="1375"/>
    <n v="282885"/>
    <n v="4.8606324124644291E-3"/>
    <n v="4.3548543873536101E-3"/>
    <n v="1232"/>
    <n v="143"/>
    <n v="0.1160714285714286"/>
    <s v="Värmland"/>
    <n v="0"/>
  </r>
  <r>
    <x v="1"/>
    <s v="17"/>
    <x v="12"/>
    <s v="HMC"/>
    <s v=""/>
    <s v="122303"/>
    <s v="Eldrivna rullstolar med manuell direktstyrning, antal brukare som erhållit personligt förskrivna hjälpmedel"/>
    <s v="El-rullstolar, manuell styrning"/>
    <m/>
    <m/>
    <m/>
    <m/>
    <m/>
    <n v="77"/>
    <n v="282885"/>
    <n v="2.7219541509800803E-4"/>
    <n v="3.2886202593288721E-4"/>
    <n v="93"/>
    <n v="-16"/>
    <n v="-0.17204301075268813"/>
    <s v="Värmland"/>
    <n v="0"/>
  </r>
  <r>
    <x v="1"/>
    <s v="17"/>
    <x v="12"/>
    <s v="HMC"/>
    <s v=""/>
    <s v="122306"/>
    <s v="Eldrivna rullstolar med elektronisk styrning, antal brukare som erhållit personligt förskrivna hjälpmedel"/>
    <s v="El-rullstolar, elektronisk styrning"/>
    <m/>
    <m/>
    <m/>
    <m/>
    <m/>
    <n v="79"/>
    <n v="282885"/>
    <n v="2.7926542587977448E-4"/>
    <n v="2.8770854560624949E-4"/>
    <n v="81"/>
    <n v="-2"/>
    <n v="-2.4691358024691357E-2"/>
    <s v="Värmland"/>
    <n v="0"/>
  </r>
  <r>
    <x v="1"/>
    <s v="17"/>
    <x v="12"/>
    <s v="HMC"/>
    <s v=""/>
    <s v="123603"/>
    <s v="Mobila lyftar för överflyttning av en sittande person med hjälp av slingsäten, antal brukare som erhållit personligt förskrivna hjälpmedel"/>
    <s v="Mob. lyftar slingsäten"/>
    <m/>
    <m/>
    <m/>
    <m/>
    <m/>
    <n v="483"/>
    <n v="282885"/>
    <n v="1.7074076037965958E-3"/>
    <n v="1.0148003437167622E-3"/>
    <n v="287"/>
    <n v="196"/>
    <n v="0.68292682926829262"/>
    <s v="Värmland"/>
    <n v="0"/>
  </r>
  <r>
    <x v="1"/>
    <s v="17"/>
    <x v="12"/>
    <s v="HMC"/>
    <s v=""/>
    <s v="123604"/>
    <s v="Mobila lyftar för överflyttning av en stående person, antal brukare som erhållit personligt förskrivna hjälpmedel"/>
    <s v="Mob. lyftar stående"/>
    <m/>
    <m/>
    <m/>
    <m/>
    <m/>
    <n v="38"/>
    <n v="282885"/>
    <n v="1.3433020485356241E-4"/>
    <n v="2.7360339916758958E-4"/>
    <n v="77"/>
    <n v="-39"/>
    <n v="-0.50649350649350655"/>
    <s v="Värmland"/>
    <n v="0"/>
  </r>
  <r>
    <x v="1"/>
    <s v="17"/>
    <x v="12"/>
    <s v="HMC"/>
    <s v=""/>
    <s v="123612"/>
    <s v="Stationära lyftar monterade på väggar, golv eller i tak, antal brukare som erhållit personligt förskrivna hjälpmedel"/>
    <s v="Stationära lyftar"/>
    <m/>
    <m/>
    <m/>
    <m/>
    <m/>
    <n v="163"/>
    <n v="282885"/>
    <n v="5.7620587871396508E-4"/>
    <n v="1.7848792676996235E-4"/>
    <n v="50"/>
    <n v="113"/>
    <n v="2.2599999999999998"/>
    <s v="Värmland"/>
    <n v="0"/>
  </r>
  <r>
    <x v="1"/>
    <s v="17"/>
    <x v="12"/>
    <s v="HMC"/>
    <s v=""/>
    <s v="181210"/>
    <s v="Sängar och lösa sängbottnar, elektiskt reglerbara, antal brukare som erhållit personligt förskrivna hjälpmedel"/>
    <s v="Sängar o likn"/>
    <m/>
    <m/>
    <m/>
    <m/>
    <m/>
    <n v="667"/>
    <n v="282885"/>
    <n v="2.3578485957191087E-3"/>
    <n v="1.9414322400630431E-3"/>
    <n v="549"/>
    <n v="118"/>
    <n v="0.21493624772313291"/>
    <s v="Värmland"/>
    <n v="0"/>
  </r>
  <r>
    <x v="1"/>
    <s v="17"/>
    <x v="12"/>
    <s v="HMC"/>
    <s v=""/>
    <s v="181224"/>
    <s v="Separata ställbara rygg- och benstöd för sängar, antal brukare som erhållit personligt förskrivna hjälpmedel"/>
    <s v="Stöd för sängar"/>
    <m/>
    <m/>
    <m/>
    <m/>
    <m/>
    <n v="290"/>
    <n v="282885"/>
    <n v="1.0251515633561341E-3"/>
    <n v="1.2736161029968792E-3"/>
    <n v="360"/>
    <n v="-70"/>
    <n v="-0.19444444444444442"/>
    <s v="Värmland"/>
    <n v="0"/>
  </r>
  <r>
    <x v="1"/>
    <s v="17"/>
    <x v="12"/>
    <s v="SYN"/>
    <s v=""/>
    <s v="220318"/>
    <s v="Förstorande videosystem, antal brukare som erhållit personligt förskrivna hjälpmedel"/>
    <s v="Förstorande videosystem"/>
    <m/>
    <m/>
    <m/>
    <m/>
    <m/>
    <n v="83"/>
    <n v="282885"/>
    <n v="2.9340544744330734E-4"/>
    <n v="2.9340544744330734E-4"/>
    <n v="83"/>
    <n v="0"/>
    <n v="0"/>
    <s v="Värmland"/>
    <n v="0"/>
  </r>
  <r>
    <x v="1"/>
    <s v="17"/>
    <x v="12"/>
    <s v="HMC"/>
    <s v=""/>
    <s v="220906"/>
    <s v="Röstförstärkare för personligt bruk, antal brukare som erhållit personligt förskrivna hjälpmedel"/>
    <s v="Röstförstärkare"/>
    <m/>
    <m/>
    <m/>
    <m/>
    <m/>
    <n v="0"/>
    <n v="282885"/>
    <n v="0"/>
    <n v="5.0736749492488366E-5"/>
    <n v="14"/>
    <n v="-14"/>
    <n v="-1"/>
    <s v="Värmland"/>
    <n v="0"/>
  </r>
  <r>
    <x v="1"/>
    <s v="17"/>
    <x v="12"/>
    <s v="SYN"/>
    <s v=""/>
    <s v="221803"/>
    <s v="Utrustning för att spela in och återge ljud, antal brukare som erhållit personligt förskrivna hjälpmedel"/>
    <s v="Ljudutrustning"/>
    <m/>
    <m/>
    <m/>
    <m/>
    <m/>
    <n v="58"/>
    <n v="282885"/>
    <n v="2.0503031267122683E-4"/>
    <n v="2.3237072524386567E-4"/>
    <n v="66"/>
    <n v="-8"/>
    <n v="-0.12121212121212122"/>
    <s v="Värmland"/>
    <n v="0"/>
  </r>
  <r>
    <x v="1"/>
    <s v="17"/>
    <x v="12"/>
    <s v="HMC"/>
    <s v=""/>
    <s v="222109"/>
    <s v="Samtalsapparater, antal brukare som erhållit personligt förskrivna hjälpmedel"/>
    <s v="Samtalsapparater"/>
    <m/>
    <m/>
    <m/>
    <m/>
    <m/>
    <n v="20"/>
    <n v="282885"/>
    <n v="7.0700107817664421E-5"/>
    <n v="1.8409247473052899E-4"/>
    <n v="52"/>
    <n v="-32"/>
    <n v="-0.61538461538461542"/>
    <s v="Värmland"/>
    <n v="0"/>
  </r>
  <r>
    <x v="1"/>
    <s v="17"/>
    <x v="12"/>
    <s v="HMC"/>
    <s v=""/>
    <s v="222112"/>
    <s v="Programvara för närkommunikation, antal brukare som erhållit personligt förskrivna hjälpmedel"/>
    <s v="Programv. närkommunikation"/>
    <m/>
    <m/>
    <m/>
    <m/>
    <m/>
    <n v="40"/>
    <n v="282885"/>
    <n v="1.4140021563532884E-4"/>
    <n v="8.066568957631028E-5"/>
    <n v="23"/>
    <n v="17"/>
    <n v="0.73913043478260865"/>
    <s v="Värmland"/>
    <n v="0"/>
  </r>
  <r>
    <x v="1"/>
    <s v="17"/>
    <x v="12"/>
    <s v="HMC"/>
    <s v=""/>
    <s v="222712"/>
    <s v="Ur och klockor, antal brukare som erhållit personligt förskrivna hjälpmedel"/>
    <s v="Ur och klockor"/>
    <m/>
    <m/>
    <m/>
    <m/>
    <m/>
    <n v="109"/>
    <n v="282885"/>
    <n v="3.853155876062711E-4"/>
    <n v="1.0839071616084404E-3"/>
    <n v="307"/>
    <n v="-198"/>
    <n v="-0.64495114006514664"/>
    <s v="Värmland"/>
    <n v="0"/>
  </r>
  <r>
    <x v="1"/>
    <s v="17"/>
    <x v="12"/>
    <s v="HMC"/>
    <s v=""/>
    <s v="222715"/>
    <s v="Kalendrar och tidtabeller, antal brukare som erhållit personligt förskrivna hjälpmedel"/>
    <s v="Kalendrar och tidtabeller"/>
    <m/>
    <m/>
    <m/>
    <m/>
    <m/>
    <n v="237"/>
    <n v="282885"/>
    <n v="8.3779627763932345E-4"/>
    <n v="1.4280277212541282E-3"/>
    <n v="404"/>
    <n v="-167"/>
    <n v="-0.4133663366336634"/>
    <s v="Värmland"/>
    <n v="0"/>
  </r>
  <r>
    <x v="1"/>
    <s v="17"/>
    <x v="12"/>
    <s v="SYN"/>
    <s v=""/>
    <s v="223021"/>
    <s v="Läsmaskiner, antal brukare som erhållit personligt förskrivna hjälpmedel"/>
    <s v="Läsmaskiner"/>
    <m/>
    <m/>
    <m/>
    <m/>
    <m/>
    <n v="6"/>
    <n v="282885"/>
    <n v="2.1210032345299326E-5"/>
    <n v="1.6024742201959825E-5"/>
    <n v="5"/>
    <n v="1"/>
    <n v="0.19999999999999996"/>
    <s v="Värmland"/>
    <n v="0"/>
  </r>
  <r>
    <x v="1"/>
    <s v="18"/>
    <x v="13"/>
    <s v="HOR"/>
    <s v=""/>
    <s v="22061"/>
    <s v="I- och Bakom- örat hörapparater"/>
    <s v="I&amp;B hörapparater"/>
    <m/>
    <m/>
    <m/>
    <m/>
    <m/>
    <n v="4316"/>
    <n v="305643"/>
    <n v="1.4121049721407E-2"/>
    <n v="9.1938915741569226E-3"/>
    <n v="2810"/>
    <n v="1506"/>
    <n v="0.53594306049822071"/>
    <s v="Örebro"/>
    <n v="1"/>
  </r>
  <r>
    <x v="1"/>
    <s v="18"/>
    <x v="13"/>
    <s v="HMC"/>
    <s v=""/>
    <s v="042718"/>
    <s v="Hjälpmedel för stimulering av sinnen och känslighet (tyngdtäcken), antal brukare som erhållit personligt förskrivna hjälpmedel"/>
    <s v="Tyngdtäcken"/>
    <m/>
    <m/>
    <m/>
    <m/>
    <m/>
    <n v="0"/>
    <n v="305643"/>
    <n v="0"/>
    <n v="2.2086762611347116E-3"/>
    <n v="675"/>
    <n v="-675"/>
    <n v="-1"/>
    <s v="Örebro"/>
    <n v="1"/>
  </r>
  <r>
    <x v="1"/>
    <s v="18"/>
    <x v="13"/>
    <s v="HMC"/>
    <s v=""/>
    <s v="120603"/>
    <s v="Gåstativ, antal brukare som erhållit personligt förskrivna hjälpmedel"/>
    <s v="Gåstativ"/>
    <m/>
    <m/>
    <m/>
    <m/>
    <m/>
    <n v="111"/>
    <n v="305643"/>
    <n v="3.6316879496667683E-4"/>
    <n v="6.8376722070839942E-4"/>
    <n v="209"/>
    <n v="-98"/>
    <n v="-0.46889952153110048"/>
    <s v="Örebro"/>
    <n v="0"/>
  </r>
  <r>
    <x v="1"/>
    <s v="18"/>
    <x v="13"/>
    <s v="HMC"/>
    <s v=""/>
    <s v="120606"/>
    <s v="Rollatorer, antal brukare som erhållit personligt förskrivna hjälpmedel"/>
    <s v="Rollatorer"/>
    <m/>
    <m/>
    <m/>
    <m/>
    <m/>
    <n v="4071"/>
    <n v="305643"/>
    <n v="1.3319460939723795E-2"/>
    <n v="1.7699771992152287E-2"/>
    <n v="5410"/>
    <n v="-1339"/>
    <n v="-0.2475046210720887"/>
    <s v="Örebro"/>
    <n v="0"/>
  </r>
  <r>
    <x v="1"/>
    <s v="18"/>
    <x v="13"/>
    <s v="HMC"/>
    <s v=""/>
    <s v="120609"/>
    <s v="Gåstolar, antal brukare som erhållit personligt förskrivna hjälpmedel"/>
    <s v="Gåstolar"/>
    <m/>
    <m/>
    <m/>
    <m/>
    <m/>
    <n v="44"/>
    <n v="305643"/>
    <n v="1.4395880160841243E-4"/>
    <n v="1.4395880160841243E-4"/>
    <n v="44"/>
    <n v="0"/>
    <n v="0"/>
    <s v="Örebro"/>
    <n v="0"/>
  </r>
  <r>
    <x v="1"/>
    <s v="18"/>
    <x v="13"/>
    <s v="HMC"/>
    <s v=""/>
    <s v="120612"/>
    <s v="Gåbord, antal brukare som erhållit personligt förskrivna hjälpmedel"/>
    <s v="Gåbord"/>
    <m/>
    <m/>
    <m/>
    <m/>
    <m/>
    <n v="643"/>
    <n v="305643"/>
    <n v="2.1037615780502088E-3"/>
    <n v="2.1055331719514962E-3"/>
    <n v="644"/>
    <n v="-1"/>
    <n v="-1.5527950310558758E-3"/>
    <s v="Örebro"/>
    <n v="0"/>
  </r>
  <r>
    <x v="1"/>
    <s v="18"/>
    <x v="13"/>
    <s v="HMC"/>
    <s v=""/>
    <s v="122203"/>
    <s v="Manuella tvåhjulsdrivna rullstolar, antal brukare som erhållit personligt förskrivna hjälpmedel"/>
    <s v="Manuella tvåhjulsdr. rullstolar"/>
    <m/>
    <m/>
    <m/>
    <m/>
    <m/>
    <n v="2952"/>
    <n v="305643"/>
    <n v="9.6583268715462155E-3"/>
    <n v="9.4901365120153378E-3"/>
    <n v="2901"/>
    <n v="51"/>
    <n v="1.7580144777662898E-2"/>
    <s v="Örebro"/>
    <n v="0"/>
  </r>
  <r>
    <x v="1"/>
    <s v="18"/>
    <x v="13"/>
    <s v="HMC"/>
    <s v=""/>
    <s v="122218"/>
    <s v="Manuella vårdarmanövrerade rullstolar, antal brukare som erhållit personligt förskrivna hjälpmedel"/>
    <s v="Manuella vårdarm. rullstolar"/>
    <m/>
    <m/>
    <m/>
    <m/>
    <m/>
    <n v="1377"/>
    <n v="305643"/>
    <n v="4.50525613215418E-3"/>
    <n v="4.3548543873536101E-3"/>
    <n v="1331"/>
    <n v="46"/>
    <n v="3.4560480841472563E-2"/>
    <s v="Örebro"/>
    <n v="0"/>
  </r>
  <r>
    <x v="1"/>
    <s v="18"/>
    <x v="13"/>
    <s v="HMC"/>
    <s v=""/>
    <s v="122303"/>
    <s v="Eldrivna rullstolar med manuell direktstyrning, antal brukare som erhållit personligt förskrivna hjälpmedel"/>
    <s v="El-rullstolar, manuell styrning"/>
    <m/>
    <m/>
    <m/>
    <m/>
    <m/>
    <n v="144"/>
    <n v="305643"/>
    <n v="4.7113789617298613E-4"/>
    <n v="3.2886202593288721E-4"/>
    <n v="101"/>
    <n v="43"/>
    <n v="0.42574257425742568"/>
    <s v="Örebro"/>
    <n v="0"/>
  </r>
  <r>
    <x v="1"/>
    <s v="18"/>
    <x v="13"/>
    <s v="HMC"/>
    <s v=""/>
    <s v="122306"/>
    <s v="Eldrivna rullstolar med elektronisk styrning, antal brukare som erhållit personligt förskrivna hjälpmedel"/>
    <s v="El-rullstolar, elektronisk styrning"/>
    <m/>
    <m/>
    <m/>
    <m/>
    <m/>
    <n v="90"/>
    <n v="305643"/>
    <n v="2.9446118510811632E-4"/>
    <n v="2.8770854560624949E-4"/>
    <n v="88"/>
    <n v="2"/>
    <n v="2.2727272727272707E-2"/>
    <s v="Örebro"/>
    <n v="0"/>
  </r>
  <r>
    <x v="1"/>
    <s v="18"/>
    <x v="13"/>
    <s v="HMC"/>
    <s v=""/>
    <s v="123603"/>
    <s v="Mobila lyftar för överflyttning av en sittande person med hjälp av slingsäten, antal brukare som erhållit personligt förskrivna hjälpmedel"/>
    <s v="Mob. lyftar slingsäten"/>
    <m/>
    <m/>
    <m/>
    <m/>
    <m/>
    <n v="0"/>
    <n v="305643"/>
    <n v="0"/>
    <n v="1.0148003437167622E-3"/>
    <n v="310"/>
    <n v="-310"/>
    <n v="-1"/>
    <s v="Örebro"/>
    <n v="0"/>
  </r>
  <r>
    <x v="1"/>
    <s v="18"/>
    <x v="13"/>
    <s v="HMC"/>
    <s v=""/>
    <s v="123604"/>
    <s v="Mobila lyftar för överflyttning av en stående person, antal brukare som erhållit personligt förskrivna hjälpmedel"/>
    <s v="Mob. lyftar stående"/>
    <m/>
    <m/>
    <m/>
    <m/>
    <m/>
    <n v="0"/>
    <n v="305643"/>
    <n v="0"/>
    <n v="2.7360339916758958E-4"/>
    <n v="84"/>
    <n v="-84"/>
    <n v="-1"/>
    <s v="Örebro"/>
    <n v="0"/>
  </r>
  <r>
    <x v="1"/>
    <s v="18"/>
    <x v="13"/>
    <s v="HMC"/>
    <s v=""/>
    <s v="123612"/>
    <s v="Stationära lyftar monterade på väggar, golv eller i tak, antal brukare som erhållit personligt förskrivna hjälpmedel"/>
    <s v="Stationära lyftar"/>
    <m/>
    <m/>
    <m/>
    <m/>
    <m/>
    <n v="0"/>
    <n v="305643"/>
    <n v="0"/>
    <n v="1.7848792676996235E-4"/>
    <n v="55"/>
    <n v="-55"/>
    <n v="-1"/>
    <s v="Örebro"/>
    <n v="0"/>
  </r>
  <r>
    <x v="1"/>
    <s v="18"/>
    <x v="13"/>
    <s v="HMC"/>
    <s v=""/>
    <s v="181210"/>
    <s v="Sängar och lösa sängbottnar, elektiskt reglerbara, antal brukare som erhållit personligt förskrivna hjälpmedel"/>
    <s v="Sängar o likn"/>
    <m/>
    <m/>
    <m/>
    <m/>
    <m/>
    <n v="1"/>
    <n v="305643"/>
    <n v="3.2717909456457371E-6"/>
    <n v="1.9414322400630431E-3"/>
    <n v="593"/>
    <n v="-592"/>
    <n v="-0.99831365935919059"/>
    <s v="Örebro"/>
    <n v="1"/>
  </r>
  <r>
    <x v="1"/>
    <s v="18"/>
    <x v="13"/>
    <s v="HMC"/>
    <s v=""/>
    <s v="181224"/>
    <s v="Separata ställbara rygg- och benstöd för sängar, antal brukare som erhållit personligt förskrivna hjälpmedel"/>
    <s v="Stöd för sängar"/>
    <m/>
    <m/>
    <m/>
    <m/>
    <m/>
    <n v="344"/>
    <n v="305643"/>
    <n v="1.1254960853021335E-3"/>
    <n v="1.2736161029968792E-3"/>
    <n v="389"/>
    <n v="-45"/>
    <n v="-0.11568123393316199"/>
    <s v="Örebro"/>
    <n v="0"/>
  </r>
  <r>
    <x v="1"/>
    <s v="18"/>
    <x v="13"/>
    <s v="SYN"/>
    <s v=""/>
    <s v="220318"/>
    <s v="Förstorande videosystem, antal brukare som erhållit personligt förskrivna hjälpmedel"/>
    <s v="Förstorande videosystem"/>
    <m/>
    <m/>
    <m/>
    <m/>
    <m/>
    <n v="58"/>
    <n v="305643"/>
    <n v="1.8976387484745275E-4"/>
    <n v="2.9340544744330734E-4"/>
    <n v="90"/>
    <n v="-32"/>
    <n v="-0.35555555555555551"/>
    <s v="Örebro"/>
    <n v="0"/>
  </r>
  <r>
    <x v="1"/>
    <s v="18"/>
    <x v="13"/>
    <s v="HMC"/>
    <s v=""/>
    <s v="220906"/>
    <s v="Röstförstärkare för personligt bruk, antal brukare som erhållit personligt förskrivna hjälpmedel"/>
    <s v="Röstförstärkare"/>
    <m/>
    <m/>
    <m/>
    <m/>
    <m/>
    <n v="7"/>
    <n v="305643"/>
    <n v="2.290253661952016E-5"/>
    <n v="5.0736749492488366E-5"/>
    <n v="16"/>
    <n v="-9"/>
    <n v="-0.5625"/>
    <s v="Örebro"/>
    <n v="0"/>
  </r>
  <r>
    <x v="1"/>
    <s v="18"/>
    <x v="13"/>
    <s v="SYN"/>
    <s v=""/>
    <s v="221803"/>
    <s v="Utrustning för att spela in och återge ljud, antal brukare som erhållit personligt förskrivna hjälpmedel"/>
    <s v="Ljudutrustning"/>
    <m/>
    <m/>
    <m/>
    <m/>
    <m/>
    <n v="66"/>
    <n v="305643"/>
    <n v="2.1593820241261864E-4"/>
    <n v="2.3237072524386567E-4"/>
    <n v="71"/>
    <n v="-5"/>
    <n v="-7.0422535211267623E-2"/>
    <s v="Örebro"/>
    <n v="0"/>
  </r>
  <r>
    <x v="1"/>
    <s v="18"/>
    <x v="13"/>
    <s v="HMC"/>
    <s v=""/>
    <s v="222109"/>
    <s v="Samtalsapparater, antal brukare som erhållit personligt förskrivna hjälpmedel"/>
    <s v="Samtalsapparater"/>
    <m/>
    <m/>
    <m/>
    <m/>
    <m/>
    <n v="51"/>
    <n v="305643"/>
    <n v="1.6686133822793259E-4"/>
    <n v="1.8409247473052899E-4"/>
    <n v="56"/>
    <n v="-5"/>
    <n v="-8.9285714285714302E-2"/>
    <s v="Örebro"/>
    <n v="0"/>
  </r>
  <r>
    <x v="1"/>
    <s v="18"/>
    <x v="13"/>
    <s v="HMC"/>
    <s v=""/>
    <s v="222112"/>
    <s v="Programvara för närkommunikation, antal brukare som erhållit personligt förskrivna hjälpmedel"/>
    <s v="Programv. närkommunikation"/>
    <m/>
    <m/>
    <m/>
    <m/>
    <m/>
    <n v="14"/>
    <n v="305643"/>
    <n v="4.580507323904032E-5"/>
    <n v="8.066568957631028E-5"/>
    <n v="25"/>
    <n v="-11"/>
    <n v="-0.43999999999999995"/>
    <s v="Örebro"/>
    <n v="0"/>
  </r>
  <r>
    <x v="1"/>
    <s v="18"/>
    <x v="13"/>
    <s v="HMC"/>
    <s v=""/>
    <s v="222712"/>
    <s v="Ur och klockor, antal brukare som erhållit personligt förskrivna hjälpmedel"/>
    <s v="Ur och klockor"/>
    <m/>
    <m/>
    <m/>
    <m/>
    <m/>
    <n v="380"/>
    <n v="305643"/>
    <n v="1.2432805593453802E-3"/>
    <n v="1.0839071616084404E-3"/>
    <n v="331"/>
    <n v="49"/>
    <n v="0.14803625377643503"/>
    <s v="Örebro"/>
    <n v="0"/>
  </r>
  <r>
    <x v="1"/>
    <s v="18"/>
    <x v="13"/>
    <s v="HMC"/>
    <s v=""/>
    <s v="222715"/>
    <s v="Kalendrar och tidtabeller, antal brukare som erhållit personligt förskrivna hjälpmedel"/>
    <s v="Kalendrar och tidtabeller"/>
    <m/>
    <m/>
    <m/>
    <m/>
    <m/>
    <n v="402"/>
    <n v="305643"/>
    <n v="1.3152599601495862E-3"/>
    <n v="1.4280277212541282E-3"/>
    <n v="436"/>
    <n v="-34"/>
    <n v="-7.7981651376146766E-2"/>
    <s v="Örebro"/>
    <n v="0"/>
  </r>
  <r>
    <x v="1"/>
    <s v="18"/>
    <x v="13"/>
    <s v="SYN"/>
    <s v=""/>
    <s v="223021"/>
    <s v="Läsmaskiner, antal brukare som erhållit personligt förskrivna hjälpmedel"/>
    <s v="Läsmaskiner"/>
    <m/>
    <m/>
    <m/>
    <m/>
    <m/>
    <n v="0"/>
    <n v="305643"/>
    <n v="0"/>
    <n v="1.6024742201959825E-5"/>
    <n v="5"/>
    <n v="-5"/>
    <n v="-1"/>
    <s v="Örebro"/>
    <n v="0"/>
  </r>
  <r>
    <x v="1"/>
    <s v="19"/>
    <x v="14"/>
    <s v="HOR"/>
    <s v=""/>
    <s v="22061"/>
    <s v="I- och Bakom- örat hörapparater"/>
    <s v="I&amp;B hörapparater"/>
    <m/>
    <m/>
    <m/>
    <m/>
    <m/>
    <n v="1704"/>
    <n v="277141"/>
    <n v="6.1484948095013011E-3"/>
    <n v="9.1938915741569226E-3"/>
    <n v="2548"/>
    <n v="-844"/>
    <n v="-0.33124018838304548"/>
    <s v="Västmanland"/>
    <n v="0"/>
  </r>
  <r>
    <x v="1"/>
    <s v="19"/>
    <x v="14"/>
    <s v="HMC"/>
    <s v=""/>
    <s v="042718"/>
    <s v="Hjälpmedel för stimulering av sinnen och känslighet (tyngdtäcken), antal brukare som erhållit personligt förskrivna hjälpmedel"/>
    <s v="Tyngdtäcken"/>
    <m/>
    <m/>
    <m/>
    <m/>
    <m/>
    <n v="1667"/>
    <n v="277141"/>
    <n v="6.0149887602339606E-3"/>
    <n v="2.2086762611347116E-3"/>
    <n v="612"/>
    <n v="1055"/>
    <n v="1.7238562091503269"/>
    <s v="Västmanland"/>
    <n v="1"/>
  </r>
  <r>
    <x v="1"/>
    <s v="19"/>
    <x v="14"/>
    <s v="ORT"/>
    <s v=""/>
    <s v="062409"/>
    <s v="Transtibiella proteser, antal brukare som erhållit personligt förskrivna hjälpmedel"/>
    <s v="Transtibiella proteser"/>
    <m/>
    <m/>
    <m/>
    <m/>
    <m/>
    <n v="21"/>
    <n v="277141"/>
    <n v="7.5773703638220262E-5"/>
    <n v="1.2542301865672633E-4"/>
    <n v="35"/>
    <n v="-14"/>
    <n v="-0.4"/>
    <s v="Västmanland"/>
    <n v="0"/>
  </r>
  <r>
    <x v="1"/>
    <s v="19"/>
    <x v="14"/>
    <s v="HMC"/>
    <s v=""/>
    <s v="120603"/>
    <s v="Gåstativ, antal brukare som erhållit personligt förskrivna hjälpmedel"/>
    <s v="Gåstativ"/>
    <m/>
    <m/>
    <m/>
    <m/>
    <m/>
    <n v="342"/>
    <n v="277141"/>
    <n v="1.2340288878224441E-3"/>
    <n v="6.8376722070839942E-4"/>
    <n v="189"/>
    <n v="153"/>
    <n v="0.80952380952380953"/>
    <s v="Västmanland"/>
    <n v="0"/>
  </r>
  <r>
    <x v="1"/>
    <s v="19"/>
    <x v="14"/>
    <s v="HMC"/>
    <s v=""/>
    <s v="120606"/>
    <s v="Rollatorer, antal brukare som erhållit personligt förskrivna hjälpmedel"/>
    <s v="Rollatorer"/>
    <m/>
    <m/>
    <m/>
    <m/>
    <m/>
    <n v="4487"/>
    <n v="277141"/>
    <n v="1.6190314677366396E-2"/>
    <n v="1.7699771992152287E-2"/>
    <n v="4905"/>
    <n v="-418"/>
    <n v="-8.5219164118246704E-2"/>
    <s v="Västmanland"/>
    <n v="0"/>
  </r>
  <r>
    <x v="1"/>
    <s v="19"/>
    <x v="14"/>
    <s v="HMC"/>
    <s v=""/>
    <s v="120609"/>
    <s v="Gåstolar, antal brukare som erhållit personligt förskrivna hjälpmedel"/>
    <s v="Gåstolar"/>
    <m/>
    <m/>
    <m/>
    <m/>
    <m/>
    <n v="40"/>
    <n v="277141"/>
    <n v="1.4433086407280047E-4"/>
    <n v="1.4395880160841243E-4"/>
    <n v="40"/>
    <n v="0"/>
    <n v="0"/>
    <s v="Västmanland"/>
    <n v="0"/>
  </r>
  <r>
    <x v="1"/>
    <s v="19"/>
    <x v="14"/>
    <s v="HMC"/>
    <s v=""/>
    <s v="120612"/>
    <s v="Gåbord, antal brukare som erhållit personligt förskrivna hjälpmedel"/>
    <s v="Gåbord"/>
    <m/>
    <m/>
    <m/>
    <m/>
    <m/>
    <n v="832"/>
    <n v="277141"/>
    <n v="3.0020819727142501E-3"/>
    <n v="2.1055331719514962E-3"/>
    <n v="584"/>
    <n v="248"/>
    <n v="0.42465753424657526"/>
    <s v="Västmanland"/>
    <n v="0"/>
  </r>
  <r>
    <x v="1"/>
    <s v="19"/>
    <x v="14"/>
    <s v="HMC"/>
    <s v=""/>
    <s v="122203"/>
    <s v="Manuella tvåhjulsdrivna rullstolar, antal brukare som erhållit personligt förskrivna hjälpmedel"/>
    <s v="Manuella tvåhjulsdr. rullstolar"/>
    <m/>
    <m/>
    <m/>
    <m/>
    <m/>
    <n v="2245"/>
    <n v="277141"/>
    <n v="8.1005697460859276E-3"/>
    <n v="9.4901365120153378E-3"/>
    <n v="2630"/>
    <n v="-385"/>
    <n v="-0.14638783269961975"/>
    <s v="Västmanland"/>
    <n v="0"/>
  </r>
  <r>
    <x v="1"/>
    <s v="19"/>
    <x v="14"/>
    <s v="HMC"/>
    <s v=""/>
    <s v="122218"/>
    <s v="Manuella vårdarmanövrerade rullstolar, antal brukare som erhållit personligt förskrivna hjälpmedel"/>
    <s v="Manuella vårdarm. rullstolar"/>
    <m/>
    <m/>
    <m/>
    <m/>
    <m/>
    <n v="1232"/>
    <n v="277141"/>
    <n v="4.4453906134422549E-3"/>
    <n v="4.3548543873536101E-3"/>
    <n v="1207"/>
    <n v="25"/>
    <n v="2.0712510356255098E-2"/>
    <s v="Västmanland"/>
    <n v="0"/>
  </r>
  <r>
    <x v="1"/>
    <s v="19"/>
    <x v="14"/>
    <s v="HMC"/>
    <s v=""/>
    <s v="122303"/>
    <s v="Eldrivna rullstolar med manuell direktstyrning, antal brukare som erhållit personligt förskrivna hjälpmedel"/>
    <s v="El-rullstolar, manuell styrning"/>
    <m/>
    <m/>
    <m/>
    <m/>
    <m/>
    <n v="107"/>
    <n v="277141"/>
    <n v="3.8608506139474133E-4"/>
    <n v="3.2886202593288721E-4"/>
    <n v="91"/>
    <n v="16"/>
    <n v="0.17582417582417587"/>
    <s v="Västmanland"/>
    <n v="0"/>
  </r>
  <r>
    <x v="1"/>
    <s v="19"/>
    <x v="14"/>
    <s v="HMC"/>
    <s v=""/>
    <s v="122306"/>
    <s v="Eldrivna rullstolar med elektronisk styrning, antal brukare som erhållit personligt förskrivna hjälpmedel"/>
    <s v="El-rullstolar, elektronisk styrning"/>
    <m/>
    <m/>
    <m/>
    <m/>
    <m/>
    <n v="80"/>
    <n v="277141"/>
    <n v="2.8866172814560095E-4"/>
    <n v="2.8770854560624949E-4"/>
    <n v="80"/>
    <n v="0"/>
    <n v="0"/>
    <s v="Västmanland"/>
    <n v="0"/>
  </r>
  <r>
    <x v="1"/>
    <s v="19"/>
    <x v="14"/>
    <s v="HMC"/>
    <s v=""/>
    <s v="123603"/>
    <s v="Mobila lyftar för överflyttning av en sittande person med hjälp av slingsäten, antal brukare som erhållit personligt förskrivna hjälpmedel"/>
    <s v="Mob. lyftar slingsäten"/>
    <m/>
    <m/>
    <m/>
    <m/>
    <m/>
    <n v="249"/>
    <n v="277141"/>
    <n v="8.9845962885318307E-4"/>
    <n v="1.0148003437167622E-3"/>
    <n v="281"/>
    <n v="-32"/>
    <n v="-0.11387900355871883"/>
    <s v="Västmanland"/>
    <n v="0"/>
  </r>
  <r>
    <x v="1"/>
    <s v="19"/>
    <x v="14"/>
    <s v="HMC"/>
    <s v=""/>
    <s v="123604"/>
    <s v="Mobila lyftar för överflyttning av en stående person, antal brukare som erhållit personligt förskrivna hjälpmedel"/>
    <s v="Mob. lyftar stående"/>
    <m/>
    <m/>
    <m/>
    <m/>
    <m/>
    <n v="90"/>
    <n v="277141"/>
    <n v="3.2474444416380108E-4"/>
    <n v="2.7360339916758958E-4"/>
    <n v="76"/>
    <n v="14"/>
    <n v="0.18421052631578938"/>
    <s v="Västmanland"/>
    <n v="0"/>
  </r>
  <r>
    <x v="1"/>
    <s v="19"/>
    <x v="14"/>
    <s v="HMC"/>
    <s v=""/>
    <s v="123612"/>
    <s v="Stationära lyftar monterade på väggar, golv eller i tak, antal brukare som erhållit personligt förskrivna hjälpmedel"/>
    <s v="Stationära lyftar"/>
    <m/>
    <m/>
    <m/>
    <m/>
    <m/>
    <n v="54"/>
    <n v="277141"/>
    <n v="1.9484666649828065E-4"/>
    <n v="1.7848792676996235E-4"/>
    <n v="49"/>
    <n v="5"/>
    <n v="0.1020408163265305"/>
    <s v="Västmanland"/>
    <n v="0"/>
  </r>
  <r>
    <x v="1"/>
    <s v="19"/>
    <x v="14"/>
    <s v="HMC"/>
    <s v=""/>
    <s v="181210"/>
    <s v="Sängar och lösa sängbottnar, elektiskt reglerbara, antal brukare som erhållit personligt förskrivna hjälpmedel"/>
    <s v="Sängar o likn"/>
    <m/>
    <m/>
    <m/>
    <m/>
    <m/>
    <n v="542"/>
    <n v="277141"/>
    <n v="1.9556832081864465E-3"/>
    <n v="1.9414322400630431E-3"/>
    <n v="538"/>
    <n v="4"/>
    <n v="7.4349442379182396E-3"/>
    <s v="Västmanland"/>
    <n v="0"/>
  </r>
  <r>
    <x v="1"/>
    <s v="19"/>
    <x v="14"/>
    <s v="HMC"/>
    <s v=""/>
    <s v="181224"/>
    <s v="Separata ställbara rygg- och benstöd för sängar, antal brukare som erhållit personligt förskrivna hjälpmedel"/>
    <s v="Stöd för sängar"/>
    <m/>
    <m/>
    <m/>
    <m/>
    <m/>
    <n v="324"/>
    <n v="277141"/>
    <n v="1.1690799989896839E-3"/>
    <n v="1.2736161029968792E-3"/>
    <n v="353"/>
    <n v="-29"/>
    <n v="-8.2152974504249299E-2"/>
    <s v="Västmanland"/>
    <n v="0"/>
  </r>
  <r>
    <x v="1"/>
    <s v="19"/>
    <x v="14"/>
    <s v="SYN"/>
    <s v=""/>
    <s v="220318"/>
    <s v="Förstorande videosystem, antal brukare som erhållit personligt förskrivna hjälpmedel"/>
    <s v="Förstorande videosystem"/>
    <m/>
    <m/>
    <m/>
    <m/>
    <m/>
    <n v="67"/>
    <n v="277141"/>
    <n v="2.4175419732194083E-4"/>
    <n v="2.9340544744330734E-4"/>
    <n v="81"/>
    <n v="-14"/>
    <n v="-0.1728395061728395"/>
    <s v="Västmanland"/>
    <n v="0"/>
  </r>
  <r>
    <x v="1"/>
    <s v="19"/>
    <x v="14"/>
    <s v="HMC"/>
    <s v=""/>
    <s v="220906"/>
    <s v="Röstförstärkare för personligt bruk, antal brukare som erhållit personligt förskrivna hjälpmedel"/>
    <s v="Röstförstärkare"/>
    <m/>
    <m/>
    <m/>
    <m/>
    <m/>
    <n v="14"/>
    <n v="277141"/>
    <n v="5.0515802425480168E-5"/>
    <n v="5.0736749492488366E-5"/>
    <n v="14"/>
    <n v="0"/>
    <n v="0"/>
    <s v="Västmanland"/>
    <n v="0"/>
  </r>
  <r>
    <x v="1"/>
    <s v="19"/>
    <x v="14"/>
    <s v="SYN"/>
    <s v=""/>
    <s v="221803"/>
    <s v="Utrustning för att spela in och återge ljud, antal brukare som erhållit personligt förskrivna hjälpmedel"/>
    <s v="Ljudutrustning"/>
    <m/>
    <m/>
    <m/>
    <m/>
    <m/>
    <n v="42"/>
    <n v="277141"/>
    <n v="1.5154740727644052E-4"/>
    <n v="2.3237072524386567E-4"/>
    <n v="64"/>
    <n v="-22"/>
    <n v="-0.34375"/>
    <s v="Västmanland"/>
    <n v="0"/>
  </r>
  <r>
    <x v="1"/>
    <s v="19"/>
    <x v="14"/>
    <s v="HMC"/>
    <s v=""/>
    <s v="222109"/>
    <s v="Samtalsapparater, antal brukare som erhållit personligt förskrivna hjälpmedel"/>
    <s v="Samtalsapparater"/>
    <m/>
    <m/>
    <m/>
    <m/>
    <m/>
    <n v="43"/>
    <n v="277141"/>
    <n v="1.5515567887826052E-4"/>
    <n v="1.8409247473052899E-4"/>
    <n v="51"/>
    <n v="-8"/>
    <n v="-0.15686274509803921"/>
    <s v="Västmanland"/>
    <n v="0"/>
  </r>
  <r>
    <x v="1"/>
    <s v="19"/>
    <x v="14"/>
    <s v="HMC"/>
    <s v=""/>
    <s v="222112"/>
    <s v="Programvara för närkommunikation, antal brukare som erhållit personligt förskrivna hjälpmedel"/>
    <s v="Programv. närkommunikation"/>
    <m/>
    <m/>
    <m/>
    <m/>
    <m/>
    <n v="58"/>
    <n v="277141"/>
    <n v="2.0927975290556072E-4"/>
    <n v="8.066568957631028E-5"/>
    <n v="22"/>
    <n v="36"/>
    <n v="1.6363636363636362"/>
    <s v="Västmanland"/>
    <n v="0"/>
  </r>
  <r>
    <x v="1"/>
    <s v="19"/>
    <x v="14"/>
    <s v="HMC"/>
    <s v=""/>
    <s v="222712"/>
    <s v="Ur och klockor, antal brukare som erhållit personligt förskrivna hjälpmedel"/>
    <s v="Ur och klockor"/>
    <m/>
    <m/>
    <m/>
    <m/>
    <m/>
    <n v="600"/>
    <n v="277141"/>
    <n v="2.1649629610920075E-3"/>
    <n v="1.0839071616084404E-3"/>
    <n v="300"/>
    <n v="300"/>
    <n v="1"/>
    <s v="Västmanland"/>
    <n v="0"/>
  </r>
  <r>
    <x v="1"/>
    <s v="19"/>
    <x v="14"/>
    <s v="HMC"/>
    <s v=""/>
    <s v="222715"/>
    <s v="Kalendrar och tidtabeller, antal brukare som erhållit personligt förskrivna hjälpmedel"/>
    <s v="Kalendrar och tidtabeller"/>
    <m/>
    <m/>
    <m/>
    <m/>
    <m/>
    <n v="733"/>
    <n v="277141"/>
    <n v="2.644863084134069E-3"/>
    <n v="1.4280277212541282E-3"/>
    <n v="396"/>
    <n v="337"/>
    <n v="0.85101010101010099"/>
    <s v="Västmanland"/>
    <n v="0"/>
  </r>
  <r>
    <x v="1"/>
    <s v="19"/>
    <x v="14"/>
    <s v="SYN"/>
    <s v=""/>
    <s v="223021"/>
    <s v="Läsmaskiner, antal brukare som erhållit personligt förskrivna hjälpmedel"/>
    <s v="Läsmaskiner"/>
    <m/>
    <m/>
    <m/>
    <m/>
    <m/>
    <n v="4"/>
    <n v="277141"/>
    <n v="1.4433086407280049E-5"/>
    <n v="1.6024742201959825E-5"/>
    <n v="4"/>
    <n v="0"/>
    <n v="0"/>
    <s v="Västmanland"/>
    <n v="0"/>
  </r>
  <r>
    <x v="1"/>
    <s v="20"/>
    <x v="15"/>
    <s v="HOR"/>
    <s v=""/>
    <s v="22061"/>
    <s v="I- och Bakom- örat hörapparater"/>
    <s v="I&amp;B hörapparater"/>
    <m/>
    <m/>
    <m/>
    <m/>
    <m/>
    <n v="2619"/>
    <n v="287676"/>
    <n v="9.1039919909898636E-3"/>
    <n v="9.1938915741569226E-3"/>
    <n v="2645"/>
    <n v="-26"/>
    <n v="-9.8298676748582725E-3"/>
    <s v="Dalarna"/>
    <n v="0"/>
  </r>
  <r>
    <x v="1"/>
    <s v="20"/>
    <x v="15"/>
    <s v="HMC"/>
    <s v=""/>
    <s v="042718"/>
    <s v="Hjälpmedel för stimulering av sinnen och känslighet (tyngdtäcken), antal brukare som erhållit personligt förskrivna hjälpmedel"/>
    <s v="Tyngdtäcken"/>
    <m/>
    <m/>
    <m/>
    <m/>
    <m/>
    <n v="199"/>
    <n v="287676"/>
    <n v="6.9175044146887468E-4"/>
    <n v="2.2086762611347116E-3"/>
    <n v="635"/>
    <n v="-436"/>
    <n v="-0.68661417322834639"/>
    <s v="Dalarna"/>
    <n v="0"/>
  </r>
  <r>
    <x v="1"/>
    <s v="20"/>
    <x v="15"/>
    <s v="ORT"/>
    <s v=""/>
    <s v="062409"/>
    <s v="Transtibiella proteser, antal brukare som erhållit personligt förskrivna hjälpmedel"/>
    <s v="Transtibiella proteser"/>
    <m/>
    <m/>
    <m/>
    <m/>
    <m/>
    <n v="30"/>
    <n v="287676"/>
    <n v="1.0428398615108664E-4"/>
    <n v="1.2542301865672633E-4"/>
    <n v="36"/>
    <n v="-6"/>
    <n v="-0.16666666666666663"/>
    <s v="Dalarna"/>
    <n v="0"/>
  </r>
  <r>
    <x v="1"/>
    <s v="20"/>
    <x v="15"/>
    <s v="HMC"/>
    <s v=""/>
    <s v="120603"/>
    <s v="Gåstativ, antal brukare som erhållit personligt förskrivna hjälpmedel"/>
    <s v="Gåstativ"/>
    <m/>
    <m/>
    <m/>
    <m/>
    <m/>
    <n v="31"/>
    <n v="287676"/>
    <n v="1.0776011902278953E-4"/>
    <n v="6.8376722070839942E-4"/>
    <n v="197"/>
    <n v="-166"/>
    <n v="-0.84263959390862941"/>
    <s v="Dalarna"/>
    <n v="0"/>
  </r>
  <r>
    <x v="1"/>
    <s v="20"/>
    <x v="15"/>
    <s v="HMC"/>
    <s v=""/>
    <s v="120606"/>
    <s v="Rollatorer, antal brukare som erhållit personligt förskrivna hjälpmedel"/>
    <s v="Rollatorer"/>
    <m/>
    <m/>
    <m/>
    <m/>
    <m/>
    <n v="4784"/>
    <n v="287676"/>
    <n v="1.6629819658226616E-2"/>
    <n v="1.7699771992152287E-2"/>
    <n v="5092"/>
    <n v="-308"/>
    <n v="-6.0487038491751743E-2"/>
    <s v="Dalarna"/>
    <n v="0"/>
  </r>
  <r>
    <x v="1"/>
    <s v="20"/>
    <x v="15"/>
    <s v="HMC"/>
    <s v=""/>
    <s v="120609"/>
    <s v="Gåstolar, antal brukare som erhållit personligt förskrivna hjälpmedel"/>
    <s v="Gåstolar"/>
    <m/>
    <m/>
    <m/>
    <m/>
    <m/>
    <n v="32"/>
    <n v="287676"/>
    <n v="1.1123625189449241E-4"/>
    <n v="1.4395880160841243E-4"/>
    <n v="41"/>
    <n v="-9"/>
    <n v="-0.21951219512195119"/>
    <s v="Dalarna"/>
    <n v="0"/>
  </r>
  <r>
    <x v="1"/>
    <s v="20"/>
    <x v="15"/>
    <s v="HMC"/>
    <s v=""/>
    <s v="120612"/>
    <s v="Gåbord, antal brukare som erhållit personligt förskrivna hjälpmedel"/>
    <s v="Gåbord"/>
    <m/>
    <m/>
    <m/>
    <m/>
    <m/>
    <n v="614"/>
    <n v="287676"/>
    <n v="2.134345583225573E-3"/>
    <n v="2.1055331719514962E-3"/>
    <n v="606"/>
    <n v="8"/>
    <n v="1.3201320132013139E-2"/>
    <s v="Dalarna"/>
    <n v="0"/>
  </r>
  <r>
    <x v="1"/>
    <s v="20"/>
    <x v="15"/>
    <s v="HMC"/>
    <s v=""/>
    <s v="122203"/>
    <s v="Manuella tvåhjulsdrivna rullstolar, antal brukare som erhållit personligt förskrivna hjälpmedel"/>
    <s v="Manuella tvåhjulsdr. rullstolar"/>
    <m/>
    <m/>
    <m/>
    <m/>
    <m/>
    <n v="2845"/>
    <n v="287676"/>
    <n v="9.8895980199947171E-3"/>
    <n v="9.4901365120153378E-3"/>
    <n v="2730"/>
    <n v="115"/>
    <n v="4.2124542124542197E-2"/>
    <s v="Dalarna"/>
    <n v="0"/>
  </r>
  <r>
    <x v="1"/>
    <s v="20"/>
    <x v="15"/>
    <s v="HMC"/>
    <s v=""/>
    <s v="122218"/>
    <s v="Manuella vårdarmanövrerade rullstolar, antal brukare som erhållit personligt förskrivna hjälpmedel"/>
    <s v="Manuella vårdarm. rullstolar"/>
    <m/>
    <m/>
    <m/>
    <m/>
    <m/>
    <n v="670"/>
    <n v="287676"/>
    <n v="2.329009024040935E-3"/>
    <n v="4.3548543873536101E-3"/>
    <n v="1253"/>
    <n v="-583"/>
    <n v="-0.46528332003192341"/>
    <s v="Dalarna"/>
    <n v="0"/>
  </r>
  <r>
    <x v="1"/>
    <s v="20"/>
    <x v="15"/>
    <s v="HMC"/>
    <s v=""/>
    <s v="122303"/>
    <s v="Eldrivna rullstolar med manuell direktstyrning, antal brukare som erhållit personligt förskrivna hjälpmedel"/>
    <s v="El-rullstolar, manuell styrning"/>
    <m/>
    <m/>
    <m/>
    <m/>
    <m/>
    <n v="97"/>
    <n v="287676"/>
    <n v="3.3718488855518015E-4"/>
    <n v="3.2886202593288721E-4"/>
    <n v="95"/>
    <n v="2"/>
    <n v="2.1052631578947434E-2"/>
    <s v="Dalarna"/>
    <n v="0"/>
  </r>
  <r>
    <x v="1"/>
    <s v="20"/>
    <x v="15"/>
    <s v="HMC"/>
    <s v=""/>
    <s v="122306"/>
    <s v="Eldrivna rullstolar med elektronisk styrning, antal brukare som erhållit personligt förskrivna hjälpmedel"/>
    <s v="El-rullstolar, elektronisk styrning"/>
    <m/>
    <m/>
    <m/>
    <m/>
    <m/>
    <n v="144"/>
    <n v="287676"/>
    <n v="5.0056313352521583E-4"/>
    <n v="2.8770854560624949E-4"/>
    <n v="83"/>
    <n v="61"/>
    <n v="0.73493975903614461"/>
    <s v="Dalarna"/>
    <n v="0"/>
  </r>
  <r>
    <x v="1"/>
    <s v="20"/>
    <x v="15"/>
    <s v="HMC"/>
    <s v=""/>
    <s v="123603"/>
    <s v="Mobila lyftar för överflyttning av en sittande person med hjälp av slingsäten, antal brukare som erhållit personligt förskrivna hjälpmedel"/>
    <s v="Mob. lyftar slingsäten"/>
    <m/>
    <m/>
    <m/>
    <m/>
    <m/>
    <n v="292"/>
    <n v="287676"/>
    <n v="1.0150307985372434E-3"/>
    <n v="1.0148003437167622E-3"/>
    <n v="292"/>
    <n v="0"/>
    <n v="0"/>
    <s v="Dalarna"/>
    <n v="0"/>
  </r>
  <r>
    <x v="1"/>
    <s v="20"/>
    <x v="15"/>
    <s v="HMC"/>
    <s v=""/>
    <s v="123604"/>
    <s v="Mobila lyftar för överflyttning av en stående person, antal brukare som erhållit personligt förskrivna hjälpmedel"/>
    <s v="Mob. lyftar stående"/>
    <m/>
    <m/>
    <m/>
    <m/>
    <m/>
    <n v="25"/>
    <n v="287676"/>
    <n v="8.6903321792572194E-5"/>
    <n v="2.7360339916758958E-4"/>
    <n v="79"/>
    <n v="-54"/>
    <n v="-0.68354430379746833"/>
    <s v="Dalarna"/>
    <n v="0"/>
  </r>
  <r>
    <x v="1"/>
    <s v="20"/>
    <x v="15"/>
    <s v="HMC"/>
    <s v=""/>
    <s v="123612"/>
    <s v="Stationära lyftar monterade på väggar, golv eller i tak, antal brukare som erhållit personligt förskrivna hjälpmedel"/>
    <s v="Stationära lyftar"/>
    <m/>
    <m/>
    <m/>
    <m/>
    <m/>
    <n v="137"/>
    <n v="287676"/>
    <n v="4.7623020342329564E-4"/>
    <n v="1.7848792676996235E-4"/>
    <n v="51"/>
    <n v="86"/>
    <n v="1.6862745098039214"/>
    <s v="Dalarna"/>
    <n v="0"/>
  </r>
  <r>
    <x v="1"/>
    <s v="20"/>
    <x v="15"/>
    <s v="HMC"/>
    <s v=""/>
    <s v="181210"/>
    <s v="Sängar och lösa sängbottnar, elektiskt reglerbara, antal brukare som erhållit personligt förskrivna hjälpmedel"/>
    <s v="Sängar o likn"/>
    <m/>
    <m/>
    <m/>
    <m/>
    <m/>
    <n v="684"/>
    <n v="287676"/>
    <n v="2.3776748842447753E-3"/>
    <n v="1.9414322400630431E-3"/>
    <n v="559"/>
    <n v="125"/>
    <n v="0.22361359570661898"/>
    <s v="Dalarna"/>
    <n v="0"/>
  </r>
  <r>
    <x v="1"/>
    <s v="20"/>
    <x v="15"/>
    <s v="HMC"/>
    <s v=""/>
    <s v="181224"/>
    <s v="Separata ställbara rygg- och benstöd för sängar, antal brukare som erhållit personligt förskrivna hjälpmedel"/>
    <s v="Stöd för sängar"/>
    <m/>
    <m/>
    <m/>
    <m/>
    <m/>
    <n v="301"/>
    <n v="287676"/>
    <n v="1.0463159943825693E-3"/>
    <n v="1.2736161029968792E-3"/>
    <n v="366"/>
    <n v="-65"/>
    <n v="-0.17759562841530052"/>
    <s v="Dalarna"/>
    <n v="0"/>
  </r>
  <r>
    <x v="1"/>
    <s v="20"/>
    <x v="15"/>
    <s v="SYN"/>
    <s v=""/>
    <s v="220318"/>
    <s v="Förstorande videosystem, antal brukare som erhållit personligt förskrivna hjälpmedel"/>
    <s v="Förstorande videosystem"/>
    <m/>
    <m/>
    <m/>
    <m/>
    <m/>
    <n v="101"/>
    <n v="287676"/>
    <n v="3.5108942004199171E-4"/>
    <n v="2.9340544744330734E-4"/>
    <n v="84"/>
    <n v="17"/>
    <n v="0.20238095238095233"/>
    <s v="Dalarna"/>
    <n v="0"/>
  </r>
  <r>
    <x v="1"/>
    <s v="20"/>
    <x v="15"/>
    <s v="HMC"/>
    <s v=""/>
    <s v="220906"/>
    <s v="Röstförstärkare för personligt bruk, antal brukare som erhållit personligt förskrivna hjälpmedel"/>
    <s v="Röstförstärkare"/>
    <m/>
    <m/>
    <m/>
    <m/>
    <m/>
    <n v="21"/>
    <n v="287676"/>
    <n v="7.2998790305760648E-5"/>
    <n v="5.0736749492488366E-5"/>
    <n v="15"/>
    <n v="6"/>
    <n v="0.39999999999999991"/>
    <s v="Dalarna"/>
    <n v="0"/>
  </r>
  <r>
    <x v="1"/>
    <s v="20"/>
    <x v="15"/>
    <s v="SYN"/>
    <s v=""/>
    <s v="221803"/>
    <s v="Utrustning för att spela in och återge ljud, antal brukare som erhållit personligt förskrivna hjälpmedel"/>
    <s v="Ljudutrustning"/>
    <m/>
    <m/>
    <m/>
    <m/>
    <m/>
    <n v="39"/>
    <n v="287676"/>
    <n v="1.3556918199641264E-4"/>
    <n v="2.3237072524386567E-4"/>
    <n v="67"/>
    <n v="-28"/>
    <n v="-0.41791044776119401"/>
    <s v="Dalarna"/>
    <n v="0"/>
  </r>
  <r>
    <x v="1"/>
    <s v="20"/>
    <x v="15"/>
    <s v="HMC"/>
    <s v=""/>
    <s v="222109"/>
    <s v="Samtalsapparater, antal brukare som erhållit personligt förskrivna hjälpmedel"/>
    <s v="Samtalsapparater"/>
    <m/>
    <m/>
    <m/>
    <m/>
    <m/>
    <n v="98"/>
    <n v="287676"/>
    <n v="3.4066102142688302E-4"/>
    <n v="1.8409247473052899E-4"/>
    <n v="53"/>
    <n v="45"/>
    <n v="0.84905660377358494"/>
    <s v="Dalarna"/>
    <n v="0"/>
  </r>
  <r>
    <x v="1"/>
    <s v="20"/>
    <x v="15"/>
    <s v="HMC"/>
    <s v=""/>
    <s v="222112"/>
    <s v="Programvara för närkommunikation, antal brukare som erhållit personligt förskrivna hjälpmedel"/>
    <s v="Programv. närkommunikation"/>
    <m/>
    <m/>
    <m/>
    <m/>
    <m/>
    <n v="10"/>
    <n v="287676"/>
    <n v="3.4761328717028879E-5"/>
    <n v="8.066568957631028E-5"/>
    <n v="23"/>
    <n v="-13"/>
    <n v="-0.56521739130434789"/>
    <s v="Dalarna"/>
    <n v="0"/>
  </r>
  <r>
    <x v="1"/>
    <s v="20"/>
    <x v="15"/>
    <s v="HMC"/>
    <s v=""/>
    <s v="222712"/>
    <s v="Ur och klockor, antal brukare som erhållit personligt förskrivna hjälpmedel"/>
    <s v="Ur och klockor"/>
    <m/>
    <m/>
    <m/>
    <m/>
    <m/>
    <n v="307"/>
    <n v="287676"/>
    <n v="1.0671727916127865E-3"/>
    <n v="1.0839071616084404E-3"/>
    <n v="312"/>
    <n v="-5"/>
    <n v="-1.602564102564108E-2"/>
    <s v="Dalarna"/>
    <n v="0"/>
  </r>
  <r>
    <x v="1"/>
    <s v="20"/>
    <x v="15"/>
    <s v="HMC"/>
    <s v=""/>
    <s v="222715"/>
    <s v="Kalendrar och tidtabeller, antal brukare som erhållit personligt förskrivna hjälpmedel"/>
    <s v="Kalendrar och tidtabeller"/>
    <m/>
    <m/>
    <m/>
    <m/>
    <m/>
    <n v="412"/>
    <n v="287676"/>
    <n v="1.4321667431415898E-3"/>
    <n v="1.4280277212541282E-3"/>
    <n v="411"/>
    <n v="1"/>
    <n v="2.4330900243310083E-3"/>
    <s v="Dalarna"/>
    <n v="0"/>
  </r>
  <r>
    <x v="1"/>
    <s v="20"/>
    <x v="15"/>
    <s v="SYN"/>
    <s v=""/>
    <s v="223021"/>
    <s v="Läsmaskiner, antal brukare som erhållit personligt förskrivna hjälpmedel"/>
    <s v="Läsmaskiner"/>
    <m/>
    <m/>
    <m/>
    <m/>
    <m/>
    <n v="2"/>
    <n v="287676"/>
    <n v="6.9522657434057756E-6"/>
    <n v="1.6024742201959825E-5"/>
    <n v="5"/>
    <n v="-3"/>
    <n v="-0.6"/>
    <s v="Dalarna"/>
    <n v="0"/>
  </r>
  <r>
    <x v="1"/>
    <s v="21"/>
    <x v="16"/>
    <s v="HOR"/>
    <s v=""/>
    <s v="22061"/>
    <s v="I- och Bakom- örat hörapparater"/>
    <s v="I&amp;B hörapparater"/>
    <m/>
    <m/>
    <m/>
    <m/>
    <m/>
    <n v="3055"/>
    <n v="287502"/>
    <n v="1.0626013036431051E-2"/>
    <n v="9.1938915741569226E-3"/>
    <n v="2643"/>
    <n v="412"/>
    <n v="0.15588346575860768"/>
    <s v="Gävleborg"/>
    <n v="0"/>
  </r>
  <r>
    <x v="1"/>
    <s v="21"/>
    <x v="16"/>
    <s v="HMC"/>
    <s v=""/>
    <s v="042718"/>
    <s v="Hjälpmedel för stimulering av sinnen och känslighet (tyngdtäcken), antal brukare som erhållit personligt förskrivna hjälpmedel"/>
    <s v="Tyngdtäcken"/>
    <m/>
    <m/>
    <m/>
    <m/>
    <m/>
    <n v="90"/>
    <n v="287502"/>
    <n v="3.130413005822568E-4"/>
    <n v="2.2086762611347116E-3"/>
    <n v="635"/>
    <n v="-545"/>
    <n v="-0.8582677165354331"/>
    <s v="Gävleborg"/>
    <n v="1"/>
  </r>
  <r>
    <x v="1"/>
    <s v="21"/>
    <x v="16"/>
    <s v="ORT"/>
    <s v=""/>
    <s v="062409"/>
    <s v="Transtibiella proteser, antal brukare som erhållit personligt förskrivna hjälpmedel"/>
    <s v="Transtibiella proteser"/>
    <m/>
    <m/>
    <m/>
    <m/>
    <m/>
    <n v="51"/>
    <n v="287502"/>
    <n v="1.7739007032994554E-4"/>
    <n v="1.2542301865672633E-4"/>
    <n v="36"/>
    <n v="15"/>
    <n v="0.41666666666666674"/>
    <s v="Gävleborg"/>
    <n v="0"/>
  </r>
  <r>
    <x v="1"/>
    <s v="21"/>
    <x v="16"/>
    <s v="HMC"/>
    <s v=""/>
    <s v="120612"/>
    <s v="Gåbord, antal brukare som erhållit personligt förskrivna hjälpmedel"/>
    <s v="Gåbord"/>
    <m/>
    <m/>
    <m/>
    <m/>
    <m/>
    <n v="505"/>
    <n v="287502"/>
    <n v="1.7565095199337743E-3"/>
    <n v="2.1055331719514962E-3"/>
    <n v="605"/>
    <n v="-100"/>
    <n v="-0.16528925619834711"/>
    <s v="Gävleborg"/>
    <n v="0"/>
  </r>
  <r>
    <x v="1"/>
    <s v="21"/>
    <x v="16"/>
    <s v="HMC"/>
    <s v=""/>
    <s v="122203"/>
    <s v="Manuella tvåhjulsdrivna rullstolar, antal brukare som erhållit personligt förskrivna hjälpmedel"/>
    <s v="Manuella tvåhjulsdr. rullstolar"/>
    <m/>
    <m/>
    <m/>
    <m/>
    <m/>
    <n v="2805"/>
    <n v="287502"/>
    <n v="9.7564538681470039E-3"/>
    <n v="9.4901365120153378E-3"/>
    <n v="2728"/>
    <n v="77"/>
    <n v="2.8225806451612989E-2"/>
    <s v="Gävleborg"/>
    <n v="0"/>
  </r>
  <r>
    <x v="1"/>
    <s v="21"/>
    <x v="16"/>
    <s v="HMC"/>
    <s v=""/>
    <s v="122218"/>
    <s v="Manuella vårdarmanövrerade rullstolar, antal brukare som erhållit personligt förskrivna hjälpmedel"/>
    <s v="Manuella vårdarm. rullstolar"/>
    <m/>
    <m/>
    <m/>
    <m/>
    <m/>
    <n v="1226"/>
    <n v="287502"/>
    <n v="4.2643181612649654E-3"/>
    <n v="4.3548543873536101E-3"/>
    <n v="1252"/>
    <n v="-26"/>
    <n v="-2.0766773162939289E-2"/>
    <s v="Gävleborg"/>
    <n v="0"/>
  </r>
  <r>
    <x v="1"/>
    <s v="21"/>
    <x v="16"/>
    <s v="HMC"/>
    <s v=""/>
    <s v="122303"/>
    <s v="Eldrivna rullstolar med manuell direktstyrning, antal brukare som erhållit personligt förskrivna hjälpmedel"/>
    <s v="El-rullstolar, manuell styrning"/>
    <m/>
    <m/>
    <m/>
    <m/>
    <m/>
    <n v="26"/>
    <n v="287502"/>
    <n v="9.043415350154086E-5"/>
    <n v="3.2886202593288721E-4"/>
    <n v="95"/>
    <n v="-69"/>
    <n v="-0.72631578947368425"/>
    <s v="Gävleborg"/>
    <n v="0"/>
  </r>
  <r>
    <x v="1"/>
    <s v="21"/>
    <x v="16"/>
    <s v="HMC"/>
    <s v=""/>
    <s v="122306"/>
    <s v="Eldrivna rullstolar med elektronisk styrning, antal brukare som erhållit personligt förskrivna hjälpmedel"/>
    <s v="El-rullstolar, elektronisk styrning"/>
    <m/>
    <m/>
    <m/>
    <m/>
    <m/>
    <n v="79"/>
    <n v="287502"/>
    <n v="2.7478069717775874E-4"/>
    <n v="2.8770854560624949E-4"/>
    <n v="83"/>
    <n v="-4"/>
    <n v="-4.8192771084337394E-2"/>
    <s v="Gävleborg"/>
    <n v="0"/>
  </r>
  <r>
    <x v="1"/>
    <s v="21"/>
    <x v="16"/>
    <s v="HMC"/>
    <s v=""/>
    <s v="123603"/>
    <s v="Mobila lyftar för överflyttning av en sittande person med hjälp av slingsäten, antal brukare som erhållit personligt förskrivna hjälpmedel"/>
    <s v="Mob. lyftar slingsäten"/>
    <m/>
    <m/>
    <m/>
    <m/>
    <m/>
    <n v="491"/>
    <n v="287502"/>
    <n v="1.7078142065098678E-3"/>
    <n v="1.0148003437167622E-3"/>
    <n v="292"/>
    <n v="199"/>
    <n v="0.68150684931506844"/>
    <s v="Gävleborg"/>
    <n v="0"/>
  </r>
  <r>
    <x v="1"/>
    <s v="21"/>
    <x v="16"/>
    <s v="HMC"/>
    <s v=""/>
    <s v="123604"/>
    <s v="Mobila lyftar för överflyttning av en stående person, antal brukare som erhållit personligt förskrivna hjälpmedel"/>
    <s v="Mob. lyftar stående"/>
    <m/>
    <m/>
    <m/>
    <m/>
    <m/>
    <n v="159"/>
    <n v="287502"/>
    <n v="5.5303963102865366E-4"/>
    <n v="2.7360339916758958E-4"/>
    <n v="79"/>
    <n v="80"/>
    <n v="1.0126582278481013"/>
    <s v="Gävleborg"/>
    <n v="0"/>
  </r>
  <r>
    <x v="1"/>
    <s v="21"/>
    <x v="16"/>
    <s v="HMC"/>
    <s v=""/>
    <s v="123612"/>
    <s v="Stationära lyftar monterade på väggar, golv eller i tak, antal brukare som erhållit personligt förskrivna hjälpmedel"/>
    <s v="Stationära lyftar"/>
    <m/>
    <m/>
    <m/>
    <m/>
    <m/>
    <n v="68"/>
    <n v="287502"/>
    <n v="2.3652009377326071E-4"/>
    <n v="1.7848792676996235E-4"/>
    <n v="51"/>
    <n v="17"/>
    <n v="0.33333333333333326"/>
    <s v="Gävleborg"/>
    <n v="0"/>
  </r>
  <r>
    <x v="1"/>
    <s v="21"/>
    <x v="16"/>
    <s v="HMC"/>
    <s v=""/>
    <s v="181210"/>
    <s v="Sängar och lösa sängbottnar, elektiskt reglerbara, antal brukare som erhållit personligt förskrivna hjälpmedel"/>
    <s v="Sängar o likn"/>
    <m/>
    <m/>
    <m/>
    <m/>
    <m/>
    <n v="1034"/>
    <n v="287502"/>
    <n v="3.5964967200228172E-3"/>
    <n v="1.9414322400630431E-3"/>
    <n v="558"/>
    <n v="476"/>
    <n v="0.85304659498207891"/>
    <s v="Gävleborg"/>
    <n v="0"/>
  </r>
  <r>
    <x v="1"/>
    <s v="21"/>
    <x v="16"/>
    <s v="HMC"/>
    <s v=""/>
    <s v="181224"/>
    <s v="Separata ställbara rygg- och benstöd för sängar, antal brukare som erhållit personligt förskrivna hjälpmedel"/>
    <s v="Stöd för sängar"/>
    <m/>
    <m/>
    <m/>
    <m/>
    <m/>
    <n v="352"/>
    <n v="287502"/>
    <n v="1.2243393089439378E-3"/>
    <n v="1.2736161029968792E-3"/>
    <n v="366"/>
    <n v="-14"/>
    <n v="-3.8251366120218622E-2"/>
    <s v="Gävleborg"/>
    <n v="0"/>
  </r>
  <r>
    <x v="1"/>
    <s v="21"/>
    <x v="16"/>
    <s v="SYN"/>
    <s v=""/>
    <s v="220318"/>
    <s v="Förstorande videosystem, antal brukare som erhållit personligt förskrivna hjälpmedel"/>
    <s v="Förstorande videosystem"/>
    <m/>
    <m/>
    <m/>
    <m/>
    <m/>
    <n v="67"/>
    <n v="287502"/>
    <n v="2.3304185710012451E-4"/>
    <n v="2.9340544744330734E-4"/>
    <n v="84"/>
    <n v="-17"/>
    <n v="-0.20238095238095233"/>
    <s v="Gävleborg"/>
    <n v="0"/>
  </r>
  <r>
    <x v="1"/>
    <s v="21"/>
    <x v="16"/>
    <s v="HMC"/>
    <s v=""/>
    <s v="220906"/>
    <s v="Röstförstärkare för personligt bruk, antal brukare som erhållit personligt förskrivna hjälpmedel"/>
    <s v="Röstförstärkare"/>
    <m/>
    <m/>
    <m/>
    <m/>
    <m/>
    <n v="16"/>
    <n v="287502"/>
    <n v="5.5651786770178988E-5"/>
    <n v="5.0736749492488366E-5"/>
    <n v="15"/>
    <n v="1"/>
    <n v="6.6666666666666652E-2"/>
    <s v="Gävleborg"/>
    <n v="0"/>
  </r>
  <r>
    <x v="1"/>
    <s v="21"/>
    <x v="16"/>
    <s v="SYN"/>
    <s v=""/>
    <s v="221803"/>
    <s v="Utrustning för att spela in och återge ljud, antal brukare som erhållit personligt förskrivna hjälpmedel"/>
    <s v="Ljudutrustning"/>
    <m/>
    <m/>
    <m/>
    <m/>
    <m/>
    <n v="0"/>
    <n v="287502"/>
    <n v="0"/>
    <n v="2.3237072524386567E-4"/>
    <n v="67"/>
    <n v="-67"/>
    <n v="-1"/>
    <s v="Gävleborg"/>
    <n v="0"/>
  </r>
  <r>
    <x v="1"/>
    <s v="21"/>
    <x v="16"/>
    <s v="HMC"/>
    <s v=""/>
    <s v="222109"/>
    <s v="Samtalsapparater, antal brukare som erhållit personligt förskrivna hjälpmedel"/>
    <s v="Samtalsapparater"/>
    <m/>
    <m/>
    <m/>
    <m/>
    <m/>
    <n v="77"/>
    <n v="287502"/>
    <n v="2.6782422383148639E-4"/>
    <n v="1.8409247473052899E-4"/>
    <n v="53"/>
    <n v="24"/>
    <n v="0.45283018867924518"/>
    <s v="Gävleborg"/>
    <n v="0"/>
  </r>
  <r>
    <x v="1"/>
    <s v="21"/>
    <x v="16"/>
    <s v="HMC"/>
    <s v=""/>
    <s v="222112"/>
    <s v="Programvara för närkommunikation, antal brukare som erhållit personligt förskrivna hjälpmedel"/>
    <s v="Programv. närkommunikation"/>
    <m/>
    <m/>
    <m/>
    <m/>
    <m/>
    <n v="25"/>
    <n v="287502"/>
    <n v="8.6955916828404669E-5"/>
    <n v="8.066568957631028E-5"/>
    <n v="23"/>
    <n v="2"/>
    <n v="8.6956521739130377E-2"/>
    <s v="Gävleborg"/>
    <n v="0"/>
  </r>
  <r>
    <x v="1"/>
    <s v="21"/>
    <x v="16"/>
    <s v="HMC"/>
    <s v=""/>
    <s v="222712"/>
    <s v="Ur och klockor, antal brukare som erhållit personligt förskrivna hjälpmedel"/>
    <s v="Ur och klockor"/>
    <m/>
    <m/>
    <m/>
    <m/>
    <m/>
    <n v="103"/>
    <n v="287502"/>
    <n v="3.5825837733302726E-4"/>
    <n v="1.0839071616084404E-3"/>
    <n v="312"/>
    <n v="-209"/>
    <n v="-0.66987179487179493"/>
    <s v="Gävleborg"/>
    <n v="0"/>
  </r>
  <r>
    <x v="1"/>
    <s v="21"/>
    <x v="16"/>
    <s v="HMC"/>
    <s v=""/>
    <s v="222715"/>
    <s v="Kalendrar och tidtabeller, antal brukare som erhållit personligt förskrivna hjälpmedel"/>
    <s v="Kalendrar och tidtabeller"/>
    <m/>
    <m/>
    <m/>
    <m/>
    <m/>
    <n v="208"/>
    <n v="287502"/>
    <n v="7.2347322801232688E-4"/>
    <n v="1.4280277212541282E-3"/>
    <n v="411"/>
    <n v="-203"/>
    <n v="-0.4939172749391727"/>
    <s v="Gävleborg"/>
    <n v="0"/>
  </r>
  <r>
    <x v="1"/>
    <s v="21"/>
    <x v="16"/>
    <s v="SYN"/>
    <s v=""/>
    <s v="223021"/>
    <s v="Läsmaskiner, antal brukare som erhållit personligt förskrivna hjälpmedel"/>
    <s v="Läsmaskiner"/>
    <m/>
    <m/>
    <m/>
    <m/>
    <m/>
    <n v="4"/>
    <n v="287502"/>
    <n v="1.3912946692544747E-5"/>
    <n v="1.6024742201959825E-5"/>
    <n v="5"/>
    <n v="-1"/>
    <n v="-0.19999999999999996"/>
    <s v="Gävleborg"/>
    <n v="0"/>
  </r>
  <r>
    <x v="1"/>
    <s v="22"/>
    <x v="17"/>
    <s v="HOR"/>
    <s v=""/>
    <s v="22061"/>
    <s v="I- och Bakom- örat hörapparater"/>
    <s v="I&amp;B hörapparater"/>
    <m/>
    <m/>
    <m/>
    <m/>
    <m/>
    <n v="3086"/>
    <n v="244554"/>
    <n v="1.2618889897527744E-2"/>
    <n v="9.1938915741569226E-3"/>
    <n v="2248"/>
    <n v="838"/>
    <n v="0.37277580071174388"/>
    <s v="Västernorrland"/>
    <n v="0"/>
  </r>
  <r>
    <x v="1"/>
    <s v="22"/>
    <x v="17"/>
    <s v="HMC"/>
    <s v=""/>
    <s v="042718"/>
    <s v="Hjälpmedel för stimulering av sinnen och känslighet (tyngdtäcken), antal brukare som erhållit personligt förskrivna hjälpmedel"/>
    <s v="Tyngdtäcken"/>
    <m/>
    <m/>
    <m/>
    <m/>
    <m/>
    <n v="1229"/>
    <n v="244554"/>
    <n v="5.0254749462286452E-3"/>
    <n v="2.2086762611347116E-3"/>
    <n v="540"/>
    <n v="689"/>
    <n v="1.2759259259259261"/>
    <s v="Västernorrland"/>
    <n v="1"/>
  </r>
  <r>
    <x v="1"/>
    <s v="22"/>
    <x v="17"/>
    <s v="ORT"/>
    <s v=""/>
    <s v="062409"/>
    <s v="Transtibiella proteser, antal brukare som erhållit personligt förskrivna hjälpmedel"/>
    <s v="Transtibiella proteser"/>
    <m/>
    <m/>
    <m/>
    <m/>
    <m/>
    <n v="53"/>
    <n v="244554"/>
    <n v="2.1672105138333456E-4"/>
    <n v="1.2542301865672633E-4"/>
    <n v="31"/>
    <n v="22"/>
    <n v="0.70967741935483875"/>
    <s v="Västernorrland"/>
    <n v="0"/>
  </r>
  <r>
    <x v="1"/>
    <s v="22"/>
    <x v="17"/>
    <s v="HMC"/>
    <s v=""/>
    <s v="120603"/>
    <s v="Gåstativ, antal brukare som erhållit personligt förskrivna hjälpmedel"/>
    <s v="Gåstativ"/>
    <m/>
    <m/>
    <m/>
    <m/>
    <m/>
    <n v="0"/>
    <n v="244554"/>
    <n v="0"/>
    <n v="6.8376722070839942E-4"/>
    <n v="167"/>
    <n v="-167"/>
    <n v="-1"/>
    <s v="Västernorrland"/>
    <n v="0"/>
  </r>
  <r>
    <x v="1"/>
    <s v="22"/>
    <x v="17"/>
    <s v="HMC"/>
    <s v=""/>
    <s v="120606"/>
    <s v="Rollatorer, antal brukare som erhållit personligt förskrivna hjälpmedel"/>
    <s v="Rollatorer"/>
    <m/>
    <m/>
    <m/>
    <m/>
    <m/>
    <n v="5731"/>
    <n v="244554"/>
    <n v="2.3434497084488498E-2"/>
    <n v="1.7699771992152287E-2"/>
    <n v="4329"/>
    <n v="1402"/>
    <n v="0.32386232386232394"/>
    <s v="Västernorrland"/>
    <n v="0"/>
  </r>
  <r>
    <x v="1"/>
    <s v="22"/>
    <x v="17"/>
    <s v="HMC"/>
    <s v=""/>
    <s v="120609"/>
    <s v="Gåstolar, antal brukare som erhållit personligt förskrivna hjälpmedel"/>
    <s v="Gåstolar"/>
    <m/>
    <m/>
    <m/>
    <m/>
    <m/>
    <n v="47"/>
    <n v="244554"/>
    <n v="1.921865927361646E-4"/>
    <n v="1.4395880160841243E-4"/>
    <n v="35"/>
    <n v="12"/>
    <n v="0.34285714285714275"/>
    <s v="Västernorrland"/>
    <n v="0"/>
  </r>
  <r>
    <x v="1"/>
    <s v="22"/>
    <x v="17"/>
    <s v="HMC"/>
    <s v=""/>
    <s v="120612"/>
    <s v="Gåbord, antal brukare som erhållit personligt förskrivna hjälpmedel"/>
    <s v="Gåbord"/>
    <m/>
    <m/>
    <m/>
    <m/>
    <m/>
    <n v="573"/>
    <n v="244554"/>
    <n v="2.34304080080473E-3"/>
    <n v="2.1055331719514962E-3"/>
    <n v="515"/>
    <n v="58"/>
    <n v="0.11262135922330097"/>
    <s v="Västernorrland"/>
    <n v="0"/>
  </r>
  <r>
    <x v="1"/>
    <s v="22"/>
    <x v="17"/>
    <s v="HMC"/>
    <s v=""/>
    <s v="122203"/>
    <s v="Manuella tvåhjulsdrivna rullstolar, antal brukare som erhållit personligt förskrivna hjälpmedel"/>
    <s v="Manuella tvåhjulsdr. rullstolar"/>
    <m/>
    <m/>
    <m/>
    <m/>
    <m/>
    <n v="2645"/>
    <n v="244554"/>
    <n v="1.0815607186960754E-2"/>
    <n v="9.4901365120153378E-3"/>
    <n v="2321"/>
    <n v="324"/>
    <n v="0.13959500215424381"/>
    <s v="Västernorrland"/>
    <n v="0"/>
  </r>
  <r>
    <x v="1"/>
    <s v="22"/>
    <x v="17"/>
    <s v="HMC"/>
    <s v=""/>
    <s v="122218"/>
    <s v="Manuella vårdarmanövrerade rullstolar, antal brukare som erhållit personligt förskrivna hjälpmedel"/>
    <s v="Manuella vårdarm. rullstolar"/>
    <m/>
    <m/>
    <m/>
    <m/>
    <m/>
    <n v="1612"/>
    <n v="244554"/>
    <n v="6.5915912232063266E-3"/>
    <n v="4.3548543873536101E-3"/>
    <n v="1065"/>
    <n v="547"/>
    <n v="0.51361502347417831"/>
    <s v="Västernorrland"/>
    <n v="1"/>
  </r>
  <r>
    <x v="1"/>
    <s v="22"/>
    <x v="17"/>
    <s v="HMC"/>
    <s v=""/>
    <s v="122303"/>
    <s v="Eldrivna rullstolar med manuell direktstyrning, antal brukare som erhållit personligt förskrivna hjälpmedel"/>
    <s v="El-rullstolar, manuell styrning"/>
    <m/>
    <m/>
    <m/>
    <m/>
    <m/>
    <n v="51"/>
    <n v="244554"/>
    <n v="2.0854289850094458E-4"/>
    <n v="3.2886202593288721E-4"/>
    <n v="80"/>
    <n v="-29"/>
    <n v="-0.36250000000000004"/>
    <s v="Västernorrland"/>
    <n v="0"/>
  </r>
  <r>
    <x v="1"/>
    <s v="22"/>
    <x v="17"/>
    <s v="HMC"/>
    <s v=""/>
    <s v="122306"/>
    <s v="Eldrivna rullstolar med elektronisk styrning, antal brukare som erhållit personligt förskrivna hjälpmedel"/>
    <s v="El-rullstolar, elektronisk styrning"/>
    <m/>
    <m/>
    <m/>
    <m/>
    <m/>
    <n v="131"/>
    <n v="244554"/>
    <n v="5.3566901379654389E-4"/>
    <n v="2.8770854560624949E-4"/>
    <n v="70"/>
    <n v="61"/>
    <n v="0.87142857142857144"/>
    <s v="Västernorrland"/>
    <n v="0"/>
  </r>
  <r>
    <x v="1"/>
    <s v="22"/>
    <x v="17"/>
    <s v="HMC"/>
    <s v=""/>
    <s v="123603"/>
    <s v="Mobila lyftar för överflyttning av en sittande person med hjälp av slingsäten, antal brukare som erhållit personligt förskrivna hjälpmedel"/>
    <s v="Mob. lyftar slingsäten"/>
    <m/>
    <m/>
    <m/>
    <m/>
    <m/>
    <n v="399"/>
    <n v="244554"/>
    <n v="1.6315415000368017E-3"/>
    <n v="1.0148003437167622E-3"/>
    <n v="248"/>
    <n v="151"/>
    <n v="0.6088709677419355"/>
    <s v="Västernorrland"/>
    <n v="0"/>
  </r>
  <r>
    <x v="1"/>
    <s v="22"/>
    <x v="17"/>
    <s v="HMC"/>
    <s v=""/>
    <s v="123604"/>
    <s v="Mobila lyftar för överflyttning av en stående person, antal brukare som erhållit personligt förskrivna hjälpmedel"/>
    <s v="Mob. lyftar stående"/>
    <m/>
    <m/>
    <m/>
    <m/>
    <m/>
    <n v="103"/>
    <n v="244554"/>
    <n v="4.2117487344308415E-4"/>
    <n v="2.7360339916758958E-4"/>
    <n v="67"/>
    <n v="36"/>
    <n v="0.53731343283582089"/>
    <s v="Västernorrland"/>
    <n v="0"/>
  </r>
  <r>
    <x v="1"/>
    <s v="22"/>
    <x v="17"/>
    <s v="HMC"/>
    <s v=""/>
    <s v="123612"/>
    <s v="Stationära lyftar monterade på väggar, golv eller i tak, antal brukare som erhållit personligt förskrivna hjälpmedel"/>
    <s v="Stationära lyftar"/>
    <m/>
    <m/>
    <m/>
    <m/>
    <m/>
    <n v="8"/>
    <n v="244554"/>
    <n v="3.2712611529559936E-5"/>
    <n v="1.7848792676996235E-4"/>
    <n v="44"/>
    <n v="-36"/>
    <n v="-0.81818181818181812"/>
    <s v="Västernorrland"/>
    <n v="0"/>
  </r>
  <r>
    <x v="1"/>
    <s v="22"/>
    <x v="17"/>
    <s v="HMC"/>
    <s v=""/>
    <s v="181210"/>
    <s v="Sängar och lösa sängbottnar, elektiskt reglerbara, antal brukare som erhållit personligt förskrivna hjälpmedel"/>
    <s v="Sängar o likn"/>
    <m/>
    <m/>
    <m/>
    <m/>
    <m/>
    <n v="693"/>
    <n v="244554"/>
    <n v="2.8337299737481291E-3"/>
    <n v="1.9414322400630431E-3"/>
    <n v="475"/>
    <n v="218"/>
    <n v="0.45894736842105255"/>
    <s v="Västernorrland"/>
    <n v="0"/>
  </r>
  <r>
    <x v="1"/>
    <s v="22"/>
    <x v="17"/>
    <s v="HMC"/>
    <s v=""/>
    <s v="181224"/>
    <s v="Separata ställbara rygg- och benstöd för sängar, antal brukare som erhållit personligt förskrivna hjälpmedel"/>
    <s v="Stöd för sängar"/>
    <m/>
    <m/>
    <m/>
    <m/>
    <m/>
    <n v="365"/>
    <n v="244554"/>
    <n v="1.492512901036172E-3"/>
    <n v="1.2736161029968792E-3"/>
    <n v="311"/>
    <n v="54"/>
    <n v="0.17363344051446949"/>
    <s v="Västernorrland"/>
    <n v="0"/>
  </r>
  <r>
    <x v="1"/>
    <s v="22"/>
    <x v="17"/>
    <s v="SYN"/>
    <s v=""/>
    <s v="220318"/>
    <s v="Förstorande videosystem, antal brukare som erhållit personligt förskrivna hjälpmedel"/>
    <s v="Förstorande videosystem"/>
    <m/>
    <m/>
    <m/>
    <m/>
    <m/>
    <n v="89"/>
    <n v="244554"/>
    <n v="3.6392780326635426E-4"/>
    <n v="2.9340544744330734E-4"/>
    <n v="72"/>
    <n v="17"/>
    <n v="0.23611111111111116"/>
    <s v="Västernorrland"/>
    <n v="0"/>
  </r>
  <r>
    <x v="1"/>
    <s v="22"/>
    <x v="17"/>
    <s v="HMC"/>
    <s v=""/>
    <s v="220906"/>
    <s v="Röstförstärkare för personligt bruk, antal brukare som erhållit personligt förskrivna hjälpmedel"/>
    <s v="Röstförstärkare"/>
    <m/>
    <m/>
    <m/>
    <m/>
    <m/>
    <n v="10"/>
    <n v="244554"/>
    <n v="4.089076441194992E-5"/>
    <n v="5.0736749492488366E-5"/>
    <n v="12"/>
    <n v="-2"/>
    <n v="-0.16666666666666663"/>
    <s v="Västernorrland"/>
    <n v="0"/>
  </r>
  <r>
    <x v="1"/>
    <s v="22"/>
    <x v="17"/>
    <s v="SYN"/>
    <s v=""/>
    <s v="221803"/>
    <s v="Utrustning för att spela in och återge ljud, antal brukare som erhållit personligt förskrivna hjälpmedel"/>
    <s v="Ljudutrustning"/>
    <m/>
    <m/>
    <m/>
    <m/>
    <m/>
    <n v="81"/>
    <n v="244554"/>
    <n v="3.3121519173679435E-4"/>
    <n v="2.3237072524386567E-4"/>
    <n v="57"/>
    <n v="24"/>
    <n v="0.42105263157894735"/>
    <s v="Västernorrland"/>
    <n v="0"/>
  </r>
  <r>
    <x v="1"/>
    <s v="22"/>
    <x v="17"/>
    <s v="HMC"/>
    <s v=""/>
    <s v="222109"/>
    <s v="Samtalsapparater, antal brukare som erhållit personligt förskrivna hjälpmedel"/>
    <s v="Samtalsapparater"/>
    <m/>
    <m/>
    <m/>
    <m/>
    <m/>
    <n v="89"/>
    <n v="244554"/>
    <n v="3.6392780326635426E-4"/>
    <n v="1.8409247473052899E-4"/>
    <n v="45"/>
    <n v="44"/>
    <n v="0.97777777777777786"/>
    <s v="Västernorrland"/>
    <n v="0"/>
  </r>
  <r>
    <x v="1"/>
    <s v="22"/>
    <x v="17"/>
    <s v="HMC"/>
    <s v=""/>
    <s v="222112"/>
    <s v="Programvara för närkommunikation, antal brukare som erhållit personligt förskrivna hjälpmedel"/>
    <s v="Programv. närkommunikation"/>
    <m/>
    <m/>
    <m/>
    <m/>
    <m/>
    <n v="0"/>
    <n v="244554"/>
    <n v="0"/>
    <n v="8.066568957631028E-5"/>
    <n v="20"/>
    <n v="-20"/>
    <n v="-1"/>
    <s v="Västernorrland"/>
    <n v="0"/>
  </r>
  <r>
    <x v="1"/>
    <s v="22"/>
    <x v="17"/>
    <s v="HMC"/>
    <s v=""/>
    <s v="222712"/>
    <s v="Ur och klockor, antal brukare som erhållit personligt förskrivna hjälpmedel"/>
    <s v="Ur och klockor"/>
    <m/>
    <m/>
    <m/>
    <m/>
    <m/>
    <n v="187"/>
    <n v="244554"/>
    <n v="7.6465729450346347E-4"/>
    <n v="1.0839071616084404E-3"/>
    <n v="265"/>
    <n v="-78"/>
    <n v="-0.29433962264150948"/>
    <s v="Västernorrland"/>
    <n v="0"/>
  </r>
  <r>
    <x v="1"/>
    <s v="22"/>
    <x v="17"/>
    <s v="HMC"/>
    <s v=""/>
    <s v="222715"/>
    <s v="Kalendrar och tidtabeller, antal brukare som erhållit personligt förskrivna hjälpmedel"/>
    <s v="Kalendrar och tidtabeller"/>
    <m/>
    <m/>
    <m/>
    <m/>
    <m/>
    <n v="747"/>
    <n v="244554"/>
    <n v="3.0545401015726588E-3"/>
    <n v="1.4280277212541282E-3"/>
    <n v="349"/>
    <n v="398"/>
    <n v="1.1404011461318051"/>
    <s v="Västernorrland"/>
    <n v="0"/>
  </r>
  <r>
    <x v="1"/>
    <s v="22"/>
    <x v="17"/>
    <s v="SYN"/>
    <s v=""/>
    <s v="223021"/>
    <s v="Läsmaskiner, antal brukare som erhållit personligt förskrivna hjälpmedel"/>
    <s v="Läsmaskiner"/>
    <m/>
    <m/>
    <m/>
    <m/>
    <m/>
    <n v="7"/>
    <n v="244554"/>
    <n v="2.8623535088364941E-5"/>
    <n v="1.6024742201959825E-5"/>
    <n v="4"/>
    <n v="3"/>
    <n v="0.75"/>
    <s v="Västernorrland"/>
    <n v="0"/>
  </r>
  <r>
    <x v="1"/>
    <s v="23"/>
    <x v="18"/>
    <s v="HOR"/>
    <s v=""/>
    <s v="22061"/>
    <s v="I- och Bakom- örat hörapparater"/>
    <s v="I&amp;B hörapparater"/>
    <m/>
    <m/>
    <m/>
    <m/>
    <m/>
    <n v="1051"/>
    <n v="131155"/>
    <n v="8.0134192367809082E-3"/>
    <n v="9.1938915741569226E-3"/>
    <n v="1206"/>
    <n v="-155"/>
    <n v="-0.12852404643449422"/>
    <s v="Jämtland"/>
    <n v="0"/>
  </r>
  <r>
    <x v="1"/>
    <s v="23"/>
    <x v="18"/>
    <s v="ORT"/>
    <s v=""/>
    <s v="062409"/>
    <s v="Transtibiella proteser, antal brukare som erhållit personligt förskrivna hjälpmedel"/>
    <s v="Transtibiella proteser"/>
    <m/>
    <m/>
    <m/>
    <m/>
    <m/>
    <n v="4"/>
    <n v="131155"/>
    <n v="3.0498265411154739E-5"/>
    <n v="1.2542301865672633E-4"/>
    <n v="16"/>
    <n v="-12"/>
    <n v="-0.75"/>
    <s v="Jämtland"/>
    <n v="0"/>
  </r>
  <r>
    <x v="1"/>
    <s v="23"/>
    <x v="18"/>
    <s v="SYN"/>
    <s v=""/>
    <s v="220318"/>
    <s v="Förstorande videosystem, antal brukare som erhållit personligt förskrivna hjälpmedel"/>
    <s v="Förstorande videosystem"/>
    <m/>
    <m/>
    <m/>
    <m/>
    <m/>
    <n v="20"/>
    <n v="131155"/>
    <n v="1.524913270557737E-4"/>
    <n v="2.9340544744330734E-4"/>
    <n v="38"/>
    <n v="-18"/>
    <n v="-0.47368421052631582"/>
    <s v="Jämtland"/>
    <n v="0"/>
  </r>
  <r>
    <x v="1"/>
    <s v="23"/>
    <x v="18"/>
    <s v="SYN"/>
    <s v=""/>
    <s v="221803"/>
    <s v="Utrustning för att spela in och återge ljud, antal brukare som erhållit personligt förskrivna hjälpmedel"/>
    <s v="Ljudutrustning"/>
    <m/>
    <m/>
    <m/>
    <m/>
    <m/>
    <n v="20"/>
    <n v="131155"/>
    <n v="1.524913270557737E-4"/>
    <n v="2.3237072524386567E-4"/>
    <n v="30"/>
    <n v="-10"/>
    <n v="-0.33333333333333337"/>
    <s v="Jämtland"/>
    <n v="0"/>
  </r>
  <r>
    <x v="1"/>
    <s v="23"/>
    <x v="18"/>
    <s v="SYN"/>
    <s v=""/>
    <s v="223021"/>
    <s v="Läsmaskiner, antal brukare som erhållit personligt förskrivna hjälpmedel"/>
    <s v="Läsmaskiner"/>
    <m/>
    <m/>
    <m/>
    <m/>
    <m/>
    <n v="8"/>
    <n v="131155"/>
    <n v="6.0996530822309478E-5"/>
    <n v="1.6024742201959825E-5"/>
    <n v="2"/>
    <n v="6"/>
    <n v="3"/>
    <s v="Jämtland"/>
    <n v="0"/>
  </r>
  <r>
    <x v="1"/>
    <s v="24"/>
    <x v="19"/>
    <s v="HOR"/>
    <s v=""/>
    <s v="22061"/>
    <s v="I- och Bakom- örat hörapparater"/>
    <s v="I&amp;B hörapparater"/>
    <m/>
    <m/>
    <m/>
    <m/>
    <m/>
    <n v="2641"/>
    <n v="273192"/>
    <n v="9.6671937684851671E-3"/>
    <n v="9.1938915741569226E-3"/>
    <n v="2512"/>
    <n v="129"/>
    <n v="5.1353503184713434E-2"/>
    <s v="Västerbotten"/>
    <n v="0"/>
  </r>
  <r>
    <x v="1"/>
    <s v="24"/>
    <x v="19"/>
    <s v="HMC"/>
    <s v=""/>
    <s v="042718"/>
    <s v="Hjälpmedel för stimulering av sinnen och känslighet (tyngdtäcken), antal brukare som erhållit personligt förskrivna hjälpmedel"/>
    <s v="Tyngdtäcken"/>
    <m/>
    <m/>
    <m/>
    <m/>
    <m/>
    <n v="620"/>
    <n v="273192"/>
    <n v="2.2694661629915958E-3"/>
    <n v="2.2086762611347116E-3"/>
    <n v="603"/>
    <n v="17"/>
    <n v="2.8192371475953548E-2"/>
    <s v="Västerbotten"/>
    <n v="0"/>
  </r>
  <r>
    <x v="1"/>
    <s v="24"/>
    <x v="19"/>
    <s v="ORT"/>
    <s v=""/>
    <s v="062409"/>
    <s v="Transtibiella proteser, antal brukare som erhållit personligt förskrivna hjälpmedel"/>
    <s v="Transtibiella proteser"/>
    <m/>
    <m/>
    <m/>
    <m/>
    <m/>
    <n v="32"/>
    <n v="273192"/>
    <n v="1.1713373744472752E-4"/>
    <n v="1.2542301865672633E-4"/>
    <n v="34"/>
    <n v="-2"/>
    <n v="-5.8823529411764719E-2"/>
    <s v="Västerbotten"/>
    <n v="0"/>
  </r>
  <r>
    <x v="1"/>
    <s v="24"/>
    <x v="19"/>
    <s v="HMC"/>
    <s v=""/>
    <s v="120603"/>
    <s v="Gåstativ, antal brukare som erhållit personligt förskrivna hjälpmedel"/>
    <s v="Gåstativ"/>
    <m/>
    <m/>
    <m/>
    <m/>
    <m/>
    <n v="31"/>
    <n v="273192"/>
    <n v="1.1347330814957978E-4"/>
    <n v="6.8376722070839942E-4"/>
    <n v="187"/>
    <n v="-156"/>
    <n v="-0.83422459893048129"/>
    <s v="Västerbotten"/>
    <n v="0"/>
  </r>
  <r>
    <x v="1"/>
    <s v="24"/>
    <x v="19"/>
    <s v="HMC"/>
    <s v=""/>
    <s v="120606"/>
    <s v="Rollatorer, antal brukare som erhållit personligt förskrivna hjälpmedel"/>
    <s v="Rollatorer"/>
    <m/>
    <m/>
    <m/>
    <m/>
    <m/>
    <n v="6865"/>
    <n v="273192"/>
    <n v="2.51288471111892E-2"/>
    <n v="1.7699771992152287E-2"/>
    <n v="4835"/>
    <n v="2030"/>
    <n v="0.41985522233712502"/>
    <s v="Västerbotten"/>
    <n v="0"/>
  </r>
  <r>
    <x v="1"/>
    <s v="24"/>
    <x v="19"/>
    <s v="HMC"/>
    <s v=""/>
    <s v="120609"/>
    <s v="Gåstolar, antal brukare som erhållit personligt förskrivna hjälpmedel"/>
    <s v="Gåstolar"/>
    <m/>
    <m/>
    <m/>
    <m/>
    <m/>
    <n v="41"/>
    <n v="273192"/>
    <n v="1.5007760110105712E-4"/>
    <n v="1.4395880160841243E-4"/>
    <n v="39"/>
    <n v="2"/>
    <n v="5.1282051282051322E-2"/>
    <s v="Västerbotten"/>
    <n v="0"/>
  </r>
  <r>
    <x v="1"/>
    <s v="24"/>
    <x v="19"/>
    <s v="HMC"/>
    <s v=""/>
    <s v="120612"/>
    <s v="Gåbord, antal brukare som erhållit personligt förskrivna hjälpmedel"/>
    <s v="Gåbord"/>
    <m/>
    <m/>
    <m/>
    <m/>
    <m/>
    <n v="665"/>
    <n v="273192"/>
    <n v="2.4341854812732436E-3"/>
    <n v="2.1055331719514962E-3"/>
    <n v="575"/>
    <n v="90"/>
    <n v="0.15652173913043477"/>
    <s v="Västerbotten"/>
    <n v="0"/>
  </r>
  <r>
    <x v="1"/>
    <s v="24"/>
    <x v="19"/>
    <s v="HMC"/>
    <s v=""/>
    <s v="122203"/>
    <s v="Manuella tvåhjulsdrivna rullstolar, antal brukare som erhållit personligt förskrivna hjälpmedel"/>
    <s v="Manuella tvåhjulsdr. rullstolar"/>
    <m/>
    <m/>
    <m/>
    <m/>
    <m/>
    <n v="2879"/>
    <n v="273192"/>
    <n v="1.053837594073033E-2"/>
    <n v="9.4901365120153378E-3"/>
    <n v="2593"/>
    <n v="286"/>
    <n v="0.11029695333590439"/>
    <s v="Västerbotten"/>
    <n v="0"/>
  </r>
  <r>
    <x v="1"/>
    <s v="24"/>
    <x v="19"/>
    <s v="HMC"/>
    <s v=""/>
    <s v="122218"/>
    <s v="Manuella vårdarmanövrerade rullstolar, antal brukare som erhållit personligt förskrivna hjälpmedel"/>
    <s v="Manuella vårdarm. rullstolar"/>
    <m/>
    <m/>
    <m/>
    <m/>
    <m/>
    <n v="2134"/>
    <n v="273192"/>
    <n v="7.8113561158452667E-3"/>
    <n v="4.3548543873536101E-3"/>
    <n v="1190"/>
    <n v="944"/>
    <n v="0.79327731092436982"/>
    <s v="Västerbotten"/>
    <n v="1"/>
  </r>
  <r>
    <x v="1"/>
    <s v="24"/>
    <x v="19"/>
    <s v="HMC"/>
    <s v=""/>
    <s v="122303"/>
    <s v="Eldrivna rullstolar med manuell direktstyrning, antal brukare som erhållit personligt förskrivna hjälpmedel"/>
    <s v="El-rullstolar, manuell styrning"/>
    <m/>
    <m/>
    <m/>
    <m/>
    <m/>
    <n v="98"/>
    <n v="273192"/>
    <n v="3.58722070924478E-4"/>
    <n v="3.2886202593288721E-4"/>
    <n v="90"/>
    <n v="8"/>
    <n v="8.8888888888888795E-2"/>
    <s v="Västerbotten"/>
    <n v="0"/>
  </r>
  <r>
    <x v="1"/>
    <s v="24"/>
    <x v="19"/>
    <s v="HMC"/>
    <s v=""/>
    <s v="122306"/>
    <s v="Eldrivna rullstolar med elektronisk styrning, antal brukare som erhållit personligt förskrivna hjälpmedel"/>
    <s v="El-rullstolar, elektronisk styrning"/>
    <m/>
    <m/>
    <m/>
    <m/>
    <m/>
    <n v="119"/>
    <n v="273192"/>
    <n v="4.3559108612258046E-4"/>
    <n v="2.8770854560624949E-4"/>
    <n v="79"/>
    <n v="40"/>
    <n v="0.50632911392405067"/>
    <s v="Västerbotten"/>
    <n v="0"/>
  </r>
  <r>
    <x v="1"/>
    <s v="24"/>
    <x v="19"/>
    <s v="HMC"/>
    <s v=""/>
    <s v="123603"/>
    <s v="Mobila lyftar för överflyttning av en sittande person med hjälp av slingsäten, antal brukare som erhållit personligt förskrivna hjälpmedel"/>
    <s v="Mob. lyftar slingsäten"/>
    <m/>
    <m/>
    <m/>
    <m/>
    <m/>
    <n v="415"/>
    <n v="273192"/>
    <n v="1.5190781574863099E-3"/>
    <n v="1.0148003437167622E-3"/>
    <n v="277"/>
    <n v="138"/>
    <n v="0.49819494584837543"/>
    <s v="Västerbotten"/>
    <n v="0"/>
  </r>
  <r>
    <x v="1"/>
    <s v="24"/>
    <x v="19"/>
    <s v="HMC"/>
    <s v=""/>
    <s v="123604"/>
    <s v="Mobila lyftar för överflyttning av en stående person, antal brukare som erhållit personligt förskrivna hjälpmedel"/>
    <s v="Mob. lyftar stående"/>
    <m/>
    <m/>
    <m/>
    <m/>
    <m/>
    <n v="99"/>
    <n v="273192"/>
    <n v="3.6238250021962577E-4"/>
    <n v="2.7360339916758958E-4"/>
    <n v="75"/>
    <n v="24"/>
    <n v="0.32000000000000006"/>
    <s v="Västerbotten"/>
    <n v="0"/>
  </r>
  <r>
    <x v="1"/>
    <s v="24"/>
    <x v="19"/>
    <s v="HMC"/>
    <s v=""/>
    <s v="123612"/>
    <s v="Stationära lyftar monterade på väggar, golv eller i tak, antal brukare som erhållit personligt förskrivna hjälpmedel"/>
    <s v="Stationära lyftar"/>
    <m/>
    <m/>
    <m/>
    <m/>
    <m/>
    <n v="135"/>
    <n v="273192"/>
    <n v="4.9415795484494417E-4"/>
    <n v="1.7848792676996235E-4"/>
    <n v="49"/>
    <n v="86"/>
    <n v="1.7551020408163267"/>
    <s v="Västerbotten"/>
    <n v="0"/>
  </r>
  <r>
    <x v="1"/>
    <s v="24"/>
    <x v="19"/>
    <s v="HMC"/>
    <s v=""/>
    <s v="181210"/>
    <s v="Sängar och lösa sängbottnar, elektiskt reglerbara, antal brukare som erhållit personligt förskrivna hjälpmedel"/>
    <s v="Sängar o likn"/>
    <m/>
    <m/>
    <m/>
    <m/>
    <m/>
    <n v="470"/>
    <n v="273192"/>
    <n v="1.7204017687194354E-3"/>
    <n v="1.9414322400630431E-3"/>
    <n v="530"/>
    <n v="-60"/>
    <n v="-0.1132075471698113"/>
    <s v="Västerbotten"/>
    <n v="0"/>
  </r>
  <r>
    <x v="1"/>
    <s v="24"/>
    <x v="19"/>
    <s v="HMC"/>
    <s v=""/>
    <s v="181224"/>
    <s v="Separata ställbara rygg- och benstöd för sängar, antal brukare som erhållit personligt förskrivna hjälpmedel"/>
    <s v="Stöd för sängar"/>
    <m/>
    <m/>
    <m/>
    <m/>
    <m/>
    <n v="508"/>
    <n v="273192"/>
    <n v="1.8594980819350493E-3"/>
    <n v="1.2736161029968792E-3"/>
    <n v="348"/>
    <n v="160"/>
    <n v="0.45977011494252884"/>
    <s v="Västerbotten"/>
    <n v="0"/>
  </r>
  <r>
    <x v="1"/>
    <s v="24"/>
    <x v="19"/>
    <s v="SYN"/>
    <s v=""/>
    <s v="220318"/>
    <s v="Förstorande videosystem, antal brukare som erhållit personligt förskrivna hjälpmedel"/>
    <s v="Förstorande videosystem"/>
    <m/>
    <m/>
    <m/>
    <m/>
    <m/>
    <n v="124"/>
    <n v="273192"/>
    <n v="4.538932325983191E-4"/>
    <n v="2.9340544744330734E-4"/>
    <n v="80"/>
    <n v="44"/>
    <n v="0.55000000000000004"/>
    <s v="Västerbotten"/>
    <n v="0"/>
  </r>
  <r>
    <x v="1"/>
    <s v="24"/>
    <x v="19"/>
    <s v="HMC"/>
    <s v=""/>
    <s v="220906"/>
    <s v="Röstförstärkare för personligt bruk, antal brukare som erhållit personligt förskrivna hjälpmedel"/>
    <s v="Röstförstärkare"/>
    <m/>
    <m/>
    <m/>
    <m/>
    <m/>
    <n v="26"/>
    <n v="273192"/>
    <n v="9.5171161673841104E-5"/>
    <n v="5.0736749492488366E-5"/>
    <n v="14"/>
    <n v="12"/>
    <n v="0.85714285714285721"/>
    <s v="Västerbotten"/>
    <n v="0"/>
  </r>
  <r>
    <x v="1"/>
    <s v="24"/>
    <x v="19"/>
    <s v="SYN"/>
    <s v=""/>
    <s v="221803"/>
    <s v="Utrustning för att spela in och återge ljud, antal brukare som erhållit personligt förskrivna hjälpmedel"/>
    <s v="Ljudutrustning"/>
    <m/>
    <m/>
    <m/>
    <m/>
    <m/>
    <n v="76"/>
    <n v="273192"/>
    <n v="2.7819262643122788E-4"/>
    <n v="2.3237072524386567E-4"/>
    <n v="63"/>
    <n v="13"/>
    <n v="0.20634920634920628"/>
    <s v="Västerbotten"/>
    <n v="0"/>
  </r>
  <r>
    <x v="1"/>
    <s v="24"/>
    <x v="19"/>
    <s v="HMC"/>
    <s v=""/>
    <s v="222109"/>
    <s v="Samtalsapparater, antal brukare som erhållit personligt förskrivna hjälpmedel"/>
    <s v="Samtalsapparater"/>
    <m/>
    <m/>
    <m/>
    <m/>
    <m/>
    <n v="55"/>
    <n v="273192"/>
    <n v="2.0132361123312542E-4"/>
    <n v="1.8409247473052899E-4"/>
    <n v="50"/>
    <n v="5"/>
    <n v="0.10000000000000009"/>
    <s v="Västerbotten"/>
    <n v="0"/>
  </r>
  <r>
    <x v="1"/>
    <s v="24"/>
    <x v="19"/>
    <s v="HMC"/>
    <s v=""/>
    <s v="222112"/>
    <s v="Programvara för närkommunikation, antal brukare som erhållit personligt förskrivna hjälpmedel"/>
    <s v="Programv. närkommunikation"/>
    <m/>
    <m/>
    <m/>
    <m/>
    <m/>
    <n v="20"/>
    <n v="273192"/>
    <n v="7.3208585902954701E-5"/>
    <n v="8.066568957631028E-5"/>
    <n v="22"/>
    <n v="-2"/>
    <n v="-9.0909090909090939E-2"/>
    <s v="Västerbotten"/>
    <n v="0"/>
  </r>
  <r>
    <x v="1"/>
    <s v="24"/>
    <x v="19"/>
    <s v="HMC"/>
    <s v=""/>
    <s v="222712"/>
    <s v="Ur och klockor, antal brukare som erhållit personligt förskrivna hjälpmedel"/>
    <s v="Ur och klockor"/>
    <m/>
    <m/>
    <m/>
    <m/>
    <m/>
    <n v="539"/>
    <n v="273192"/>
    <n v="1.9729713900846291E-3"/>
    <n v="1.0839071616084404E-3"/>
    <n v="296"/>
    <n v="243"/>
    <n v="0.82094594594594605"/>
    <s v="Västerbotten"/>
    <n v="0"/>
  </r>
  <r>
    <x v="1"/>
    <s v="24"/>
    <x v="19"/>
    <s v="HMC"/>
    <s v=""/>
    <s v="222715"/>
    <s v="Kalendrar och tidtabeller, antal brukare som erhållit personligt förskrivna hjälpmedel"/>
    <s v="Kalendrar och tidtabeller"/>
    <m/>
    <m/>
    <m/>
    <m/>
    <m/>
    <n v="899"/>
    <n v="273192"/>
    <n v="3.2907259363378137E-3"/>
    <n v="1.4280277212541282E-3"/>
    <n v="390"/>
    <n v="509"/>
    <n v="1.3051282051282049"/>
    <s v="Västerbotten"/>
    <n v="1"/>
  </r>
  <r>
    <x v="1"/>
    <s v="24"/>
    <x v="19"/>
    <s v="SYN"/>
    <s v=""/>
    <s v="223021"/>
    <s v="Läsmaskiner, antal brukare som erhållit personligt förskrivna hjälpmedel"/>
    <s v="Läsmaskiner"/>
    <m/>
    <m/>
    <m/>
    <m/>
    <m/>
    <n v="15"/>
    <n v="273192"/>
    <n v="5.4906439427216022E-5"/>
    <n v="1.6024742201959825E-5"/>
    <n v="4"/>
    <n v="11"/>
    <n v="2.75"/>
    <s v="Västerbotten"/>
    <n v="0"/>
  </r>
  <r>
    <x v="1"/>
    <s v="25"/>
    <x v="20"/>
    <s v="HOR"/>
    <s v=""/>
    <s v="22061"/>
    <s v="I- och Bakom- örat hörapparater"/>
    <s v="I&amp;B hörapparater"/>
    <m/>
    <m/>
    <m/>
    <m/>
    <m/>
    <n v="2948"/>
    <n v="249614"/>
    <n v="1.1810235002844392E-2"/>
    <n v="9.1938915741569226E-3"/>
    <n v="2295"/>
    <n v="653"/>
    <n v="0.28453159041394338"/>
    <s v="Norrbotten"/>
    <n v="0"/>
  </r>
  <r>
    <x v="1"/>
    <s v="25"/>
    <x v="20"/>
    <s v="HMC"/>
    <s v=""/>
    <s v="042718"/>
    <s v="Hjälpmedel för stimulering av sinnen och känslighet (tyngdtäcken), antal brukare som erhållit personligt förskrivna hjälpmedel"/>
    <s v="Tyngdtäcken"/>
    <m/>
    <m/>
    <m/>
    <m/>
    <m/>
    <n v="830"/>
    <n v="249614"/>
    <n v="3.325134006906664E-3"/>
    <n v="2.2086762611347116E-3"/>
    <n v="551"/>
    <n v="279"/>
    <n v="0.50635208711433766"/>
    <s v="Norrbotten"/>
    <n v="0"/>
  </r>
  <r>
    <x v="1"/>
    <s v="25"/>
    <x v="20"/>
    <s v="ORT"/>
    <s v=""/>
    <s v="062409"/>
    <s v="Transtibiella proteser, antal brukare som erhållit personligt förskrivna hjälpmedel"/>
    <s v="Transtibiella proteser"/>
    <m/>
    <m/>
    <m/>
    <m/>
    <m/>
    <n v="32"/>
    <n v="249614"/>
    <n v="1.281979376156786E-4"/>
    <n v="1.2542301865672633E-4"/>
    <n v="31"/>
    <n v="1"/>
    <n v="3.2258064516129004E-2"/>
    <s v="Norrbotten"/>
    <n v="0"/>
  </r>
  <r>
    <x v="1"/>
    <s v="25"/>
    <x v="20"/>
    <s v="HMC"/>
    <s v=""/>
    <s v="120603"/>
    <s v="Gåstativ, antal brukare som erhållit personligt förskrivna hjälpmedel"/>
    <s v="Gåstativ"/>
    <m/>
    <m/>
    <m/>
    <m/>
    <m/>
    <n v="0"/>
    <n v="249614"/>
    <n v="0"/>
    <n v="6.8376722070839942E-4"/>
    <n v="171"/>
    <n v="-171"/>
    <n v="-1"/>
    <s v="Norrbotten"/>
    <n v="0"/>
  </r>
  <r>
    <x v="1"/>
    <s v="25"/>
    <x v="20"/>
    <s v="HMC"/>
    <s v=""/>
    <s v="120606"/>
    <s v="Rollatorer, antal brukare som erhållit personligt förskrivna hjälpmedel"/>
    <s v="Rollatorer"/>
    <m/>
    <m/>
    <m/>
    <m/>
    <m/>
    <n v="12376"/>
    <n v="249614"/>
    <n v="4.9580552372863698E-2"/>
    <n v="1.7699771992152287E-2"/>
    <n v="4418"/>
    <n v="7958"/>
    <n v="1.8012675418741511"/>
    <s v="Norrbotten"/>
    <n v="1"/>
  </r>
  <r>
    <x v="1"/>
    <s v="25"/>
    <x v="20"/>
    <s v="HMC"/>
    <s v=""/>
    <s v="120609"/>
    <s v="Gåstolar, antal brukare som erhållit personligt förskrivna hjälpmedel"/>
    <s v="Gåstolar"/>
    <m/>
    <m/>
    <m/>
    <m/>
    <m/>
    <n v="167"/>
    <n v="249614"/>
    <n v="6.6903298693182268E-4"/>
    <n v="1.4395880160841243E-4"/>
    <n v="36"/>
    <n v="131"/>
    <n v="3.6388888888888893"/>
    <s v="Norrbotten"/>
    <n v="0"/>
  </r>
  <r>
    <x v="1"/>
    <s v="25"/>
    <x v="20"/>
    <s v="HMC"/>
    <s v=""/>
    <s v="120612"/>
    <s v="Gåbord, antal brukare som erhållit personligt förskrivna hjälpmedel"/>
    <s v="Gåbord"/>
    <m/>
    <m/>
    <m/>
    <m/>
    <m/>
    <n v="1498"/>
    <n v="249614"/>
    <n v="6.0012659546339548E-3"/>
    <n v="2.1055331719514962E-3"/>
    <n v="526"/>
    <n v="972"/>
    <n v="1.8479087452471483"/>
    <s v="Norrbotten"/>
    <n v="1"/>
  </r>
  <r>
    <x v="1"/>
    <s v="25"/>
    <x v="20"/>
    <s v="HMC"/>
    <s v=""/>
    <s v="122203"/>
    <s v="Manuella tvåhjulsdrivna rullstolar, antal brukare som erhållit personligt förskrivna hjälpmedel"/>
    <s v="Manuella tvåhjulsdr. rullstolar"/>
    <m/>
    <m/>
    <m/>
    <m/>
    <m/>
    <n v="6171"/>
    <n v="249614"/>
    <n v="2.4722171032073522E-2"/>
    <n v="9.4901365120153378E-3"/>
    <n v="2369"/>
    <n v="3802"/>
    <n v="1.6048965808357956"/>
    <s v="Norrbotten"/>
    <n v="1"/>
  </r>
  <r>
    <x v="1"/>
    <s v="25"/>
    <x v="20"/>
    <s v="HMC"/>
    <s v=""/>
    <s v="122218"/>
    <s v="Manuella vårdarmanövrerade rullstolar, antal brukare som erhållit personligt förskrivna hjälpmedel"/>
    <s v="Manuella vårdarm. rullstolar"/>
    <m/>
    <m/>
    <m/>
    <m/>
    <m/>
    <n v="5338"/>
    <n v="249614"/>
    <n v="2.1385018468515388E-2"/>
    <n v="4.3548543873536101E-3"/>
    <n v="1087"/>
    <n v="4251"/>
    <n v="3.910763569457222"/>
    <s v="Norrbotten"/>
    <n v="1"/>
  </r>
  <r>
    <x v="1"/>
    <s v="25"/>
    <x v="20"/>
    <s v="HMC"/>
    <s v=""/>
    <s v="122303"/>
    <s v="Eldrivna rullstolar med manuell direktstyrning, antal brukare som erhållit personligt förskrivna hjälpmedel"/>
    <s v="El-rullstolar, manuell styrning"/>
    <m/>
    <m/>
    <m/>
    <m/>
    <m/>
    <n v="123"/>
    <n v="249614"/>
    <n v="4.9276082271026468E-4"/>
    <n v="3.2886202593288721E-4"/>
    <n v="82"/>
    <n v="41"/>
    <n v="0.5"/>
    <s v="Norrbotten"/>
    <n v="0"/>
  </r>
  <r>
    <x v="1"/>
    <s v="25"/>
    <x v="20"/>
    <s v="HMC"/>
    <s v=""/>
    <s v="122306"/>
    <s v="Eldrivna rullstolar med elektronisk styrning, antal brukare som erhållit personligt förskrivna hjälpmedel"/>
    <s v="El-rullstolar, elektronisk styrning"/>
    <m/>
    <m/>
    <m/>
    <m/>
    <m/>
    <n v="300"/>
    <n v="249614"/>
    <n v="1.2018556651469869E-3"/>
    <n v="2.8770854560624949E-4"/>
    <n v="72"/>
    <n v="228"/>
    <n v="3.166666666666667"/>
    <s v="Norrbotten"/>
    <n v="0"/>
  </r>
  <r>
    <x v="1"/>
    <s v="25"/>
    <x v="20"/>
    <s v="HMC"/>
    <s v=""/>
    <s v="123603"/>
    <s v="Mobila lyftar för överflyttning av en sittande person med hjälp av slingsäten, antal brukare som erhållit personligt förskrivna hjälpmedel"/>
    <s v="Mob. lyftar slingsäten"/>
    <m/>
    <m/>
    <m/>
    <m/>
    <m/>
    <n v="946"/>
    <n v="249614"/>
    <n v="3.789851530763499E-3"/>
    <n v="1.0148003437167622E-3"/>
    <n v="253"/>
    <n v="693"/>
    <n v="2.7391304347826089"/>
    <s v="Norrbotten"/>
    <n v="1"/>
  </r>
  <r>
    <x v="1"/>
    <s v="25"/>
    <x v="20"/>
    <s v="HMC"/>
    <s v=""/>
    <s v="123604"/>
    <s v="Mobila lyftar för överflyttning av en stående person, antal brukare som erhållit personligt förskrivna hjälpmedel"/>
    <s v="Mob. lyftar stående"/>
    <m/>
    <m/>
    <m/>
    <m/>
    <m/>
    <n v="248"/>
    <n v="249614"/>
    <n v="9.9353401652150911E-4"/>
    <n v="2.7360339916758958E-4"/>
    <n v="68"/>
    <n v="180"/>
    <n v="2.6470588235294117"/>
    <s v="Norrbotten"/>
    <n v="0"/>
  </r>
  <r>
    <x v="1"/>
    <s v="25"/>
    <x v="20"/>
    <s v="HMC"/>
    <s v=""/>
    <s v="123612"/>
    <s v="Stationära lyftar monterade på väggar, golv eller i tak, antal brukare som erhållit personligt förskrivna hjälpmedel"/>
    <s v="Stationära lyftar"/>
    <m/>
    <m/>
    <m/>
    <m/>
    <m/>
    <n v="358"/>
    <n v="249614"/>
    <n v="1.4342144270754044E-3"/>
    <n v="1.7848792676996235E-4"/>
    <n v="45"/>
    <n v="313"/>
    <n v="6.9555555555555557"/>
    <s v="Norrbotten"/>
    <n v="0"/>
  </r>
  <r>
    <x v="1"/>
    <s v="25"/>
    <x v="20"/>
    <s v="HMC"/>
    <s v=""/>
    <s v="181210"/>
    <s v="Sängar och lösa sängbottnar, elektiskt reglerbara, antal brukare som erhållit personligt förskrivna hjälpmedel"/>
    <s v="Sängar o likn"/>
    <m/>
    <m/>
    <m/>
    <m/>
    <m/>
    <n v="1425"/>
    <n v="249614"/>
    <n v="5.7088144094481876E-3"/>
    <n v="1.9414322400630431E-3"/>
    <n v="485"/>
    <n v="940"/>
    <n v="1.9381443298969074"/>
    <s v="Norrbotten"/>
    <n v="1"/>
  </r>
  <r>
    <x v="1"/>
    <s v="25"/>
    <x v="20"/>
    <s v="HMC"/>
    <s v=""/>
    <s v="181224"/>
    <s v="Separata ställbara rygg- och benstöd för sängar, antal brukare som erhållit personligt förskrivna hjälpmedel"/>
    <s v="Stöd för sängar"/>
    <m/>
    <m/>
    <m/>
    <m/>
    <m/>
    <n v="1326"/>
    <n v="249614"/>
    <n v="5.3122020399496827E-3"/>
    <n v="1.2736161029968792E-3"/>
    <n v="318"/>
    <n v="1008"/>
    <n v="3.1698113207547172"/>
    <s v="Norrbotten"/>
    <n v="1"/>
  </r>
  <r>
    <x v="1"/>
    <s v="25"/>
    <x v="20"/>
    <s v="SYN"/>
    <s v=""/>
    <s v="220318"/>
    <s v="Förstorande videosystem, antal brukare som erhållit personligt förskrivna hjälpmedel"/>
    <s v="Förstorande videosystem"/>
    <m/>
    <m/>
    <m/>
    <m/>
    <m/>
    <n v="78"/>
    <n v="249614"/>
    <n v="3.1248247293821663E-4"/>
    <n v="2.9340544744330734E-4"/>
    <n v="73"/>
    <n v="5"/>
    <n v="6.8493150684931559E-2"/>
    <s v="Norrbotten"/>
    <n v="0"/>
  </r>
  <r>
    <x v="1"/>
    <s v="25"/>
    <x v="20"/>
    <s v="HMC"/>
    <s v=""/>
    <s v="220906"/>
    <s v="Röstförstärkare för personligt bruk, antal brukare som erhållit personligt förskrivna hjälpmedel"/>
    <s v="Röstförstärkare"/>
    <m/>
    <m/>
    <m/>
    <m/>
    <m/>
    <n v="20"/>
    <n v="249614"/>
    <n v="8.0123711009799124E-5"/>
    <n v="5.0736749492488366E-5"/>
    <n v="13"/>
    <n v="7"/>
    <n v="0.53846153846153855"/>
    <s v="Norrbotten"/>
    <n v="0"/>
  </r>
  <r>
    <x v="1"/>
    <s v="25"/>
    <x v="20"/>
    <s v="SYN"/>
    <s v=""/>
    <s v="221803"/>
    <s v="Utrustning för att spela in och återge ljud, antal brukare som erhållit personligt förskrivna hjälpmedel"/>
    <s v="Ljudutrustning"/>
    <m/>
    <m/>
    <m/>
    <m/>
    <m/>
    <n v="17"/>
    <n v="249614"/>
    <n v="6.8105154358329259E-5"/>
    <n v="2.3237072524386567E-4"/>
    <n v="58"/>
    <n v="-41"/>
    <n v="-0.7068965517241379"/>
    <s v="Norrbotten"/>
    <n v="0"/>
  </r>
  <r>
    <x v="1"/>
    <s v="25"/>
    <x v="20"/>
    <s v="HMC"/>
    <s v=""/>
    <s v="222109"/>
    <s v="Samtalsapparater, antal brukare som erhållit personligt förskrivna hjälpmedel"/>
    <s v="Samtalsapparater"/>
    <m/>
    <m/>
    <m/>
    <m/>
    <m/>
    <n v="57"/>
    <n v="249614"/>
    <n v="2.2835257637792751E-4"/>
    <n v="1.8409247473052899E-4"/>
    <n v="46"/>
    <n v="11"/>
    <n v="0.23913043478260865"/>
    <s v="Norrbotten"/>
    <n v="0"/>
  </r>
  <r>
    <x v="1"/>
    <s v="25"/>
    <x v="20"/>
    <s v="HMC"/>
    <s v=""/>
    <s v="222112"/>
    <s v="Programvara för närkommunikation, antal brukare som erhållit personligt förskrivna hjälpmedel"/>
    <s v="Programv. närkommunikation"/>
    <m/>
    <m/>
    <m/>
    <m/>
    <m/>
    <n v="22"/>
    <n v="249614"/>
    <n v="8.8136082110779044E-5"/>
    <n v="8.066568957631028E-5"/>
    <n v="20"/>
    <n v="2"/>
    <n v="0.10000000000000009"/>
    <s v="Norrbotten"/>
    <n v="0"/>
  </r>
  <r>
    <x v="1"/>
    <s v="25"/>
    <x v="20"/>
    <s v="HMC"/>
    <s v=""/>
    <s v="222712"/>
    <s v="Ur och klockor, antal brukare som erhållit personligt förskrivna hjälpmedel"/>
    <s v="Ur och klockor"/>
    <m/>
    <m/>
    <m/>
    <m/>
    <m/>
    <n v="155"/>
    <n v="249614"/>
    <n v="6.2095876032594328E-4"/>
    <n v="1.0839071616084404E-3"/>
    <n v="271"/>
    <n v="-116"/>
    <n v="-0.4280442804428044"/>
    <s v="Norrbotten"/>
    <n v="0"/>
  </r>
  <r>
    <x v="1"/>
    <s v="25"/>
    <x v="20"/>
    <s v="HMC"/>
    <s v=""/>
    <s v="222715"/>
    <s v="Kalendrar och tidtabeller, antal brukare som erhållit personligt förskrivna hjälpmedel"/>
    <s v="Kalendrar och tidtabeller"/>
    <m/>
    <m/>
    <m/>
    <m/>
    <m/>
    <n v="400"/>
    <n v="249614"/>
    <n v="1.6024742201959825E-3"/>
    <n v="1.4280277212541282E-3"/>
    <n v="356"/>
    <n v="44"/>
    <n v="0.12359550561797761"/>
    <s v="Norrbotten"/>
    <n v="0"/>
  </r>
  <r>
    <x v="1"/>
    <s v="25"/>
    <x v="20"/>
    <s v="SYN"/>
    <s v=""/>
    <s v="223021"/>
    <s v="Läsmaskiner, antal brukare som erhållit personligt förskrivna hjälpmedel"/>
    <s v="Läsmaskiner"/>
    <m/>
    <m/>
    <m/>
    <m/>
    <m/>
    <n v="4"/>
    <n v="249614"/>
    <n v="1.6024742201959825E-5"/>
    <n v="1.6024742201959825E-5"/>
    <n v="4"/>
    <n v="0"/>
    <n v="0"/>
    <s v="Norrbotten"/>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4E2DAA-EA77-405D-B756-8BC0F6D058A6}"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7">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h="1" x="9"/>
        <item h="1" x="0"/>
        <item h="1" x="2"/>
        <item h="1" x="1"/>
        <item h="1" x="12"/>
        <item h="1" x="19"/>
        <item h="1" x="17"/>
        <item h="1" x="14"/>
        <item h="1" x="13"/>
        <item h="1" x="3"/>
        <item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4"/>
    </i>
    <i r="1">
      <x v="5"/>
    </i>
    <i r="1">
      <x v="4"/>
    </i>
    <i r="1">
      <x v="18"/>
    </i>
    <i r="1">
      <x v="23"/>
    </i>
    <i r="1">
      <x v="22"/>
    </i>
    <i r="1">
      <x v="9"/>
    </i>
    <i r="1">
      <x v="26"/>
    </i>
    <i r="1">
      <x v="13"/>
    </i>
    <i r="1">
      <x v="15"/>
    </i>
    <i r="1">
      <x v="25"/>
    </i>
    <i r="1">
      <x v="20"/>
    </i>
    <i r="1">
      <x v="21"/>
    </i>
    <i r="1">
      <x v="1"/>
    </i>
    <i r="1">
      <x v="16"/>
    </i>
    <i r="1">
      <x v="2"/>
    </i>
    <i r="1">
      <x v="6"/>
    </i>
    <i r="1">
      <x v="19"/>
    </i>
    <i r="1">
      <x v="17"/>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49">
      <pivotArea collapsedLevelsAreSubtotals="1" fieldPosition="0">
        <references count="1">
          <reference field="2" count="1">
            <x v="11"/>
          </reference>
        </references>
      </pivotArea>
    </format>
    <format dxfId="48">
      <pivotArea dataOnly="0" labelOnly="1" fieldPosition="0">
        <references count="1">
          <reference field="2" count="1">
            <x v="11"/>
          </reference>
        </references>
      </pivotArea>
    </format>
    <format dxfId="47">
      <pivotArea collapsedLevelsAreSubtotals="1" fieldPosition="0">
        <references count="1">
          <reference field="2" count="1">
            <x v="10"/>
          </reference>
        </references>
      </pivotArea>
    </format>
    <format dxfId="46">
      <pivotArea dataOnly="0" labelOnly="1" fieldPosition="0">
        <references count="1">
          <reference field="2" count="1">
            <x v="10"/>
          </reference>
        </references>
      </pivotArea>
    </format>
    <format dxfId="45">
      <pivotArea collapsedLevelsAreSubtotals="1" fieldPosition="0">
        <references count="1">
          <reference field="2" count="1">
            <x v="20"/>
          </reference>
        </references>
      </pivotArea>
    </format>
    <format dxfId="44">
      <pivotArea dataOnly="0" labelOnly="1" fieldPosition="0">
        <references count="1">
          <reference field="2" count="1">
            <x v="20"/>
          </reference>
        </references>
      </pivotArea>
    </format>
    <format dxfId="43">
      <pivotArea collapsedLevelsAreSubtotals="1" fieldPosition="0">
        <references count="1">
          <reference field="2" count="1">
            <x v="19"/>
          </reference>
        </references>
      </pivotArea>
    </format>
    <format dxfId="42">
      <pivotArea dataOnly="0" labelOnly="1" fieldPosition="0">
        <references count="1">
          <reference field="2" count="1">
            <x v="19"/>
          </reference>
        </references>
      </pivotArea>
    </format>
    <format dxfId="41">
      <pivotArea collapsedLevelsAreSubtotals="1" fieldPosition="0">
        <references count="1">
          <reference field="2" count="1">
            <x v="9"/>
          </reference>
        </references>
      </pivotArea>
    </format>
    <format dxfId="40">
      <pivotArea dataOnly="0" labelOnly="1" fieldPosition="0">
        <references count="1">
          <reference field="2" count="1">
            <x v="9"/>
          </reference>
        </references>
      </pivotArea>
    </format>
  </formats>
  <chartFormats count="14">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 chart="4" format="8" series="1">
      <pivotArea type="data" outline="0" fieldPosition="0">
        <references count="2">
          <reference field="4294967294" count="1" selected="0">
            <x v="0"/>
          </reference>
          <reference field="0" count="1" selected="0">
            <x v="0"/>
          </reference>
        </references>
      </pivotArea>
    </chartFormat>
    <chartFormat chart="4" format="9" series="1">
      <pivotArea type="data" outline="0" fieldPosition="0">
        <references count="2">
          <reference field="4294967294" count="1" selected="0">
            <x v="0"/>
          </reference>
          <reference field="0" count="1" selected="0">
            <x v="1"/>
          </reference>
        </references>
      </pivotArea>
    </chartFormat>
    <chartFormat chart="5" format="10" series="1">
      <pivotArea type="data" outline="0" fieldPosition="0">
        <references count="2">
          <reference field="4294967294" count="1" selected="0">
            <x v="0"/>
          </reference>
          <reference field="0" count="1" selected="0">
            <x v="0"/>
          </reference>
        </references>
      </pivotArea>
    </chartFormat>
    <chartFormat chart="5" format="11" series="1">
      <pivotArea type="data" outline="0" fieldPosition="0">
        <references count="2">
          <reference field="4294967294" count="1" selected="0">
            <x v="0"/>
          </reference>
          <reference field="0" count="1" selected="0">
            <x v="1"/>
          </reference>
        </references>
      </pivotArea>
    </chartFormat>
    <chartFormat chart="6" format="12" series="1">
      <pivotArea type="data" outline="0" fieldPosition="0">
        <references count="2">
          <reference field="4294967294" count="1" selected="0">
            <x v="0"/>
          </reference>
          <reference field="0" count="1" selected="0">
            <x v="0"/>
          </reference>
        </references>
      </pivotArea>
    </chartFormat>
    <chartFormat chart="6" format="13"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BDB3118-77E5-4125-BBAE-E3FC0F187D87}"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6">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h="1" x="9"/>
        <item h="1" x="0"/>
        <item h="1" x="2"/>
        <item h="1" x="1"/>
        <item h="1" x="12"/>
        <item h="1" x="19"/>
        <item h="1" x="17"/>
        <item h="1" x="14"/>
        <item h="1" x="13"/>
        <item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8"/>
    </i>
    <i r="1">
      <x v="13"/>
    </i>
    <i r="1">
      <x v="14"/>
    </i>
    <i r="1">
      <x v="22"/>
    </i>
    <i r="1">
      <x v="25"/>
    </i>
    <i r="1">
      <x v="9"/>
    </i>
    <i r="1">
      <x v="23"/>
    </i>
    <i r="1">
      <x v="26"/>
    </i>
    <i r="1">
      <x v="5"/>
    </i>
    <i r="1">
      <x v="4"/>
    </i>
    <i r="1">
      <x v="15"/>
    </i>
    <i r="1">
      <x v="6"/>
    </i>
    <i r="1">
      <x v="20"/>
    </i>
    <i r="1">
      <x v="17"/>
    </i>
    <i r="1">
      <x v="1"/>
    </i>
    <i r="1">
      <x v="21"/>
    </i>
    <i r="1">
      <x v="16"/>
    </i>
    <i r="1">
      <x v="2"/>
    </i>
    <i r="1">
      <x v="19"/>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39">
      <pivotArea collapsedLevelsAreSubtotals="1" fieldPosition="0">
        <references count="1">
          <reference field="2" count="1">
            <x v="11"/>
          </reference>
        </references>
      </pivotArea>
    </format>
    <format dxfId="38">
      <pivotArea dataOnly="0" labelOnly="1" fieldPosition="0">
        <references count="1">
          <reference field="2" count="1">
            <x v="11"/>
          </reference>
        </references>
      </pivotArea>
    </format>
    <format dxfId="37">
      <pivotArea collapsedLevelsAreSubtotals="1" fieldPosition="0">
        <references count="1">
          <reference field="2" count="1">
            <x v="10"/>
          </reference>
        </references>
      </pivotArea>
    </format>
    <format dxfId="36">
      <pivotArea dataOnly="0" labelOnly="1" fieldPosition="0">
        <references count="1">
          <reference field="2" count="1">
            <x v="10"/>
          </reference>
        </references>
      </pivotArea>
    </format>
    <format dxfId="35">
      <pivotArea collapsedLevelsAreSubtotals="1" fieldPosition="0">
        <references count="1">
          <reference field="2" count="1">
            <x v="20"/>
          </reference>
        </references>
      </pivotArea>
    </format>
    <format dxfId="34">
      <pivotArea dataOnly="0" labelOnly="1" fieldPosition="0">
        <references count="1">
          <reference field="2" count="1">
            <x v="20"/>
          </reference>
        </references>
      </pivotArea>
    </format>
    <format dxfId="33">
      <pivotArea collapsedLevelsAreSubtotals="1" fieldPosition="0">
        <references count="1">
          <reference field="2" count="1">
            <x v="19"/>
          </reference>
        </references>
      </pivotArea>
    </format>
    <format dxfId="32">
      <pivotArea dataOnly="0" labelOnly="1" fieldPosition="0">
        <references count="1">
          <reference field="2" count="1">
            <x v="19"/>
          </reference>
        </references>
      </pivotArea>
    </format>
    <format dxfId="31">
      <pivotArea collapsedLevelsAreSubtotals="1" fieldPosition="0">
        <references count="1">
          <reference field="2" count="1">
            <x v="9"/>
          </reference>
        </references>
      </pivotArea>
    </format>
    <format dxfId="30">
      <pivotArea dataOnly="0" labelOnly="1" fieldPosition="0">
        <references count="1">
          <reference field="2" count="1">
            <x v="9"/>
          </reference>
        </references>
      </pivotArea>
    </format>
  </formats>
  <chartFormats count="12">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 chart="4" format="8" series="1">
      <pivotArea type="data" outline="0" fieldPosition="0">
        <references count="2">
          <reference field="4294967294" count="1" selected="0">
            <x v="0"/>
          </reference>
          <reference field="0" count="1" selected="0">
            <x v="0"/>
          </reference>
        </references>
      </pivotArea>
    </chartFormat>
    <chartFormat chart="4" format="9" series="1">
      <pivotArea type="data" outline="0" fieldPosition="0">
        <references count="2">
          <reference field="4294967294" count="1" selected="0">
            <x v="0"/>
          </reference>
          <reference field="0" count="1" selected="0">
            <x v="1"/>
          </reference>
        </references>
      </pivotArea>
    </chartFormat>
    <chartFormat chart="5" format="10" series="1">
      <pivotArea type="data" outline="0" fieldPosition="0">
        <references count="2">
          <reference field="4294967294" count="1" selected="0">
            <x v="0"/>
          </reference>
          <reference field="0" count="1" selected="0">
            <x v="0"/>
          </reference>
        </references>
      </pivotArea>
    </chartFormat>
    <chartFormat chart="5" format="11"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70757E8-0A7F-4B83-8837-291C4FB40CB7}"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5">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h="1" x="9"/>
        <item x="0"/>
        <item h="1" x="2"/>
        <item h="1" x="1"/>
        <item h="1" x="12"/>
        <item h="1" x="19"/>
        <item h="1" x="17"/>
        <item h="1" x="14"/>
        <item h="1" x="13"/>
        <item h="1"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4"/>
    </i>
    <i r="1">
      <x v="9"/>
    </i>
    <i r="1">
      <x v="5"/>
    </i>
    <i r="1">
      <x v="23"/>
    </i>
    <i r="1">
      <x v="18"/>
    </i>
    <i r="1">
      <x v="4"/>
    </i>
    <i r="1">
      <x v="22"/>
    </i>
    <i r="1">
      <x v="26"/>
    </i>
    <i r="1">
      <x v="15"/>
    </i>
    <i r="1">
      <x v="13"/>
    </i>
    <i r="1">
      <x v="1"/>
    </i>
    <i r="1">
      <x v="2"/>
    </i>
    <i r="1">
      <x v="20"/>
    </i>
    <i r="1">
      <x v="6"/>
    </i>
    <i r="1">
      <x v="21"/>
    </i>
    <i r="1">
      <x v="16"/>
    </i>
    <i r="1">
      <x v="19"/>
    </i>
    <i r="1">
      <x v="17"/>
    </i>
    <i r="1">
      <x v="25"/>
    </i>
    <i>
      <x v="1"/>
    </i>
    <i r="1">
      <x v="8"/>
    </i>
    <i>
      <x v="2"/>
    </i>
    <i r="1">
      <x v="24"/>
    </i>
    <i>
      <x v="3"/>
    </i>
    <i r="1">
      <x v="11"/>
    </i>
    <i r="1">
      <x v="3"/>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29">
      <pivotArea collapsedLevelsAreSubtotals="1" fieldPosition="0">
        <references count="1">
          <reference field="2" count="1">
            <x v="11"/>
          </reference>
        </references>
      </pivotArea>
    </format>
    <format dxfId="28">
      <pivotArea dataOnly="0" labelOnly="1" fieldPosition="0">
        <references count="1">
          <reference field="2" count="1">
            <x v="11"/>
          </reference>
        </references>
      </pivotArea>
    </format>
    <format dxfId="27">
      <pivotArea collapsedLevelsAreSubtotals="1" fieldPosition="0">
        <references count="1">
          <reference field="2" count="1">
            <x v="10"/>
          </reference>
        </references>
      </pivotArea>
    </format>
    <format dxfId="26">
      <pivotArea dataOnly="0" labelOnly="1" fieldPosition="0">
        <references count="1">
          <reference field="2" count="1">
            <x v="10"/>
          </reference>
        </references>
      </pivotArea>
    </format>
    <format dxfId="25">
      <pivotArea collapsedLevelsAreSubtotals="1" fieldPosition="0">
        <references count="1">
          <reference field="2" count="1">
            <x v="20"/>
          </reference>
        </references>
      </pivotArea>
    </format>
    <format dxfId="24">
      <pivotArea dataOnly="0" labelOnly="1" fieldPosition="0">
        <references count="1">
          <reference field="2" count="1">
            <x v="20"/>
          </reference>
        </references>
      </pivotArea>
    </format>
    <format dxfId="23">
      <pivotArea collapsedLevelsAreSubtotals="1" fieldPosition="0">
        <references count="1">
          <reference field="2" count="1">
            <x v="19"/>
          </reference>
        </references>
      </pivotArea>
    </format>
    <format dxfId="22">
      <pivotArea dataOnly="0" labelOnly="1" fieldPosition="0">
        <references count="1">
          <reference field="2" count="1">
            <x v="19"/>
          </reference>
        </references>
      </pivotArea>
    </format>
    <format dxfId="21">
      <pivotArea collapsedLevelsAreSubtotals="1" fieldPosition="0">
        <references count="1">
          <reference field="2" count="1">
            <x v="9"/>
          </reference>
        </references>
      </pivotArea>
    </format>
    <format dxfId="20">
      <pivotArea dataOnly="0" labelOnly="1" fieldPosition="0">
        <references count="1">
          <reference field="2" count="1">
            <x v="9"/>
          </reference>
        </references>
      </pivotArea>
    </format>
  </formats>
  <chartFormats count="10">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 chart="4" format="8" series="1">
      <pivotArea type="data" outline="0" fieldPosition="0">
        <references count="2">
          <reference field="4294967294" count="1" selected="0">
            <x v="0"/>
          </reference>
          <reference field="0" count="1" selected="0">
            <x v="0"/>
          </reference>
        </references>
      </pivotArea>
    </chartFormat>
    <chartFormat chart="4" format="9"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22528F-841D-42EE-8F4E-4EC2D4804457}"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4">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x="9"/>
        <item h="1" x="0"/>
        <item h="1" x="2"/>
        <item h="1" x="1"/>
        <item h="1" x="12"/>
        <item h="1" x="19"/>
        <item h="1" x="17"/>
        <item h="1" x="14"/>
        <item h="1" x="13"/>
        <item h="1"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8"/>
    </i>
    <i r="1">
      <x v="13"/>
    </i>
    <i r="1">
      <x v="23"/>
    </i>
    <i r="1">
      <x v="14"/>
    </i>
    <i r="1">
      <x v="26"/>
    </i>
    <i r="1">
      <x v="4"/>
    </i>
    <i r="1">
      <x v="9"/>
    </i>
    <i r="1">
      <x v="5"/>
    </i>
    <i r="1">
      <x v="15"/>
    </i>
    <i r="1">
      <x v="22"/>
    </i>
    <i r="1">
      <x v="25"/>
    </i>
    <i r="1">
      <x v="2"/>
    </i>
    <i r="1">
      <x v="1"/>
    </i>
    <i r="1">
      <x v="21"/>
    </i>
    <i r="1">
      <x v="20"/>
    </i>
    <i r="1">
      <x v="16"/>
    </i>
    <i r="1">
      <x v="6"/>
    </i>
    <i r="1">
      <x v="17"/>
    </i>
    <i r="1">
      <x v="19"/>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19">
      <pivotArea collapsedLevelsAreSubtotals="1" fieldPosition="0">
        <references count="1">
          <reference field="2" count="1">
            <x v="11"/>
          </reference>
        </references>
      </pivotArea>
    </format>
    <format dxfId="18">
      <pivotArea dataOnly="0" labelOnly="1" fieldPosition="0">
        <references count="1">
          <reference field="2" count="1">
            <x v="11"/>
          </reference>
        </references>
      </pivotArea>
    </format>
    <format dxfId="17">
      <pivotArea collapsedLevelsAreSubtotals="1" fieldPosition="0">
        <references count="1">
          <reference field="2" count="1">
            <x v="10"/>
          </reference>
        </references>
      </pivotArea>
    </format>
    <format dxfId="16">
      <pivotArea dataOnly="0" labelOnly="1" fieldPosition="0">
        <references count="1">
          <reference field="2" count="1">
            <x v="10"/>
          </reference>
        </references>
      </pivotArea>
    </format>
    <format dxfId="15">
      <pivotArea collapsedLevelsAreSubtotals="1" fieldPosition="0">
        <references count="1">
          <reference field="2" count="1">
            <x v="20"/>
          </reference>
        </references>
      </pivotArea>
    </format>
    <format dxfId="14">
      <pivotArea dataOnly="0" labelOnly="1" fieldPosition="0">
        <references count="1">
          <reference field="2" count="1">
            <x v="20"/>
          </reference>
        </references>
      </pivotArea>
    </format>
    <format dxfId="13">
      <pivotArea collapsedLevelsAreSubtotals="1" fieldPosition="0">
        <references count="1">
          <reference field="2" count="1">
            <x v="19"/>
          </reference>
        </references>
      </pivotArea>
    </format>
    <format dxfId="12">
      <pivotArea dataOnly="0" labelOnly="1" fieldPosition="0">
        <references count="1">
          <reference field="2" count="1">
            <x v="19"/>
          </reference>
        </references>
      </pivotArea>
    </format>
    <format dxfId="11">
      <pivotArea collapsedLevelsAreSubtotals="1" fieldPosition="0">
        <references count="1">
          <reference field="2" count="1">
            <x v="9"/>
          </reference>
        </references>
      </pivotArea>
    </format>
    <format dxfId="10">
      <pivotArea dataOnly="0" labelOnly="1" fieldPosition="0">
        <references count="1">
          <reference field="2" count="1">
            <x v="9"/>
          </reference>
        </references>
      </pivotArea>
    </format>
  </formats>
  <chartFormats count="8">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7324CA2-0BE8-4405-8B43-1B545D858382}"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3">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x="20"/>
        <item h="1" x="9"/>
        <item h="1" x="0"/>
        <item h="1" x="2"/>
        <item h="1" x="1"/>
        <item h="1" x="12"/>
        <item h="1" x="19"/>
        <item h="1" x="17"/>
        <item h="1" x="14"/>
        <item h="1" x="13"/>
        <item h="1"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8"/>
    </i>
    <i r="1">
      <x v="13"/>
    </i>
    <i r="1">
      <x v="14"/>
    </i>
    <i r="1">
      <x v="25"/>
    </i>
    <i r="1">
      <x v="23"/>
    </i>
    <i r="1">
      <x v="22"/>
    </i>
    <i r="1">
      <x v="4"/>
    </i>
    <i r="1">
      <x v="9"/>
    </i>
    <i r="1">
      <x v="15"/>
    </i>
    <i r="1">
      <x v="26"/>
    </i>
    <i r="1">
      <x v="1"/>
    </i>
    <i r="1">
      <x v="16"/>
    </i>
    <i r="1">
      <x v="21"/>
    </i>
    <i r="1">
      <x v="20"/>
    </i>
    <i r="1">
      <x v="2"/>
    </i>
    <i r="1">
      <x v="6"/>
    </i>
    <i r="1">
      <x v="19"/>
    </i>
    <i r="1">
      <x v="17"/>
    </i>
    <i r="1">
      <x v="5"/>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9">
      <pivotArea collapsedLevelsAreSubtotals="1" fieldPosition="0">
        <references count="1">
          <reference field="2" count="1">
            <x v="11"/>
          </reference>
        </references>
      </pivotArea>
    </format>
    <format dxfId="8">
      <pivotArea dataOnly="0" labelOnly="1" fieldPosition="0">
        <references count="1">
          <reference field="2" count="1">
            <x v="11"/>
          </reference>
        </references>
      </pivotArea>
    </format>
    <format dxfId="7">
      <pivotArea collapsedLevelsAreSubtotals="1" fieldPosition="0">
        <references count="1">
          <reference field="2" count="1">
            <x v="10"/>
          </reference>
        </references>
      </pivotArea>
    </format>
    <format dxfId="6">
      <pivotArea dataOnly="0" labelOnly="1" fieldPosition="0">
        <references count="1">
          <reference field="2" count="1">
            <x v="10"/>
          </reference>
        </references>
      </pivotArea>
    </format>
    <format dxfId="5">
      <pivotArea collapsedLevelsAreSubtotals="1" fieldPosition="0">
        <references count="1">
          <reference field="2" count="1">
            <x v="20"/>
          </reference>
        </references>
      </pivotArea>
    </format>
    <format dxfId="4">
      <pivotArea dataOnly="0" labelOnly="1" fieldPosition="0">
        <references count="1">
          <reference field="2" count="1">
            <x v="20"/>
          </reference>
        </references>
      </pivotArea>
    </format>
    <format dxfId="3">
      <pivotArea collapsedLevelsAreSubtotals="1" fieldPosition="0">
        <references count="1">
          <reference field="2" count="1">
            <x v="19"/>
          </reference>
        </references>
      </pivotArea>
    </format>
    <format dxfId="2">
      <pivotArea dataOnly="0" labelOnly="1" fieldPosition="0">
        <references count="1">
          <reference field="2" count="1">
            <x v="19"/>
          </reference>
        </references>
      </pivotArea>
    </format>
    <format dxfId="1">
      <pivotArea collapsedLevelsAreSubtotals="1" fieldPosition="0">
        <references count="1">
          <reference field="2" count="1">
            <x v="9"/>
          </reference>
        </references>
      </pivotArea>
    </format>
    <format dxfId="0">
      <pivotArea dataOnly="0" labelOnly="1" fieldPosition="0">
        <references count="1">
          <reference field="2" count="1">
            <x v="9"/>
          </reference>
        </references>
      </pivotArea>
    </format>
  </formats>
  <chartFormats count="6">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932C5BC-22B8-422C-AFCD-E442DC2238AE}" name="Pivottabell2" cacheId="1"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chartFormat="6">
  <location ref="A3:C25" firstHeaderRow="0" firstDataRow="1" firstDataCol="1" rowPageCount="1" colPageCount="1"/>
  <pivotFields count="22">
    <pivotField axis="axisPage" multipleItemSelectionAllowed="1" showAll="0">
      <items count="3">
        <item h="1" x="1"/>
        <item x="0"/>
        <item t="default"/>
      </items>
    </pivotField>
    <pivotField showAll="0"/>
    <pivotField axis="axisRow" showAll="0">
      <items count="22">
        <item x="8"/>
        <item x="15"/>
        <item x="7"/>
        <item x="16"/>
        <item x="10"/>
        <item x="18"/>
        <item x="4"/>
        <item x="6"/>
        <item x="5"/>
        <item x="20"/>
        <item x="9"/>
        <item x="0"/>
        <item x="2"/>
        <item x="1"/>
        <item x="12"/>
        <item x="19"/>
        <item x="17"/>
        <item x="14"/>
        <item x="13"/>
        <item x="3"/>
        <item x="11"/>
        <item t="default"/>
      </items>
    </pivotField>
    <pivotField showAll="0"/>
    <pivotField showAll="0"/>
    <pivotField showAll="0"/>
    <pivotField showAll="0"/>
    <pivotField showAll="0"/>
    <pivotField showAll="0"/>
    <pivotField showAll="0"/>
    <pivotField showAll="0"/>
    <pivotField showAll="0"/>
    <pivotField showAll="0"/>
    <pivotField showAll="0"/>
    <pivotField numFmtId="3" showAll="0"/>
    <pivotField dataField="1" showAll="0"/>
    <pivotField dataField="1" numFmtId="3" showAll="0"/>
    <pivotField numFmtId="3" showAll="0"/>
    <pivotField numFmtId="3" showAll="0"/>
    <pivotField showAll="0"/>
    <pivotField showAll="0"/>
    <pivotField numFmtId="3" showAll="0"/>
  </pivotFields>
  <rowFields count="1">
    <field x="2"/>
  </rowFields>
  <rowItems count="22">
    <i>
      <x/>
    </i>
    <i>
      <x v="1"/>
    </i>
    <i>
      <x v="2"/>
    </i>
    <i>
      <x v="3"/>
    </i>
    <i>
      <x v="4"/>
    </i>
    <i>
      <x v="5"/>
    </i>
    <i>
      <x v="6"/>
    </i>
    <i>
      <x v="7"/>
    </i>
    <i>
      <x v="8"/>
    </i>
    <i>
      <x v="9"/>
    </i>
    <i>
      <x v="10"/>
    </i>
    <i>
      <x v="11"/>
    </i>
    <i>
      <x v="12"/>
    </i>
    <i>
      <x v="13"/>
    </i>
    <i>
      <x v="14"/>
    </i>
    <i>
      <x v="15"/>
    </i>
    <i>
      <x v="16"/>
    </i>
    <i>
      <x v="17"/>
    </i>
    <i>
      <x v="18"/>
    </i>
    <i>
      <x v="19"/>
    </i>
    <i>
      <x v="20"/>
    </i>
    <i t="grand">
      <x/>
    </i>
  </rowItems>
  <colFields count="1">
    <field x="-2"/>
  </colFields>
  <colItems count="2">
    <i>
      <x/>
    </i>
    <i i="1">
      <x v="1"/>
    </i>
  </colItems>
  <pageFields count="1">
    <pageField fld="0" hier="-1"/>
  </pageFields>
  <dataFields count="2">
    <dataField name="Summa av per_kap" fld="15" baseField="0" baseItem="0"/>
    <dataField name="Summa av median_per_kap_alla_reg" fld="16" baseField="0" baseItem="0"/>
  </dataFields>
  <chartFormats count="2">
    <chartFormat chart="0" format="11" series="1">
      <pivotArea type="data" outline="0" fieldPosition="0">
        <references count="1">
          <reference field="4294967294" count="1" selected="0">
            <x v="0"/>
          </reference>
        </references>
      </pivotArea>
    </chartFormat>
    <chartFormat chart="0" format="12"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1F7354D-3DC6-4C49-94B8-3B758823C4FF}" name="Pivottabell5" cacheId="1"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chartFormat="6">
  <location ref="A37:C59" firstHeaderRow="0" firstDataRow="1" firstDataCol="1" rowPageCount="1" colPageCount="1"/>
  <pivotFields count="22">
    <pivotField axis="axisPage" multipleItemSelectionAllowed="1" showAll="0">
      <items count="3">
        <item h="1" x="1"/>
        <item x="0"/>
        <item t="default"/>
      </items>
    </pivotField>
    <pivotField showAll="0"/>
    <pivotField axis="axisRow" showAll="0">
      <items count="22">
        <item x="8"/>
        <item x="15"/>
        <item x="7"/>
        <item x="16"/>
        <item x="10"/>
        <item x="18"/>
        <item x="4"/>
        <item x="6"/>
        <item x="5"/>
        <item x="20"/>
        <item x="9"/>
        <item x="0"/>
        <item x="2"/>
        <item x="1"/>
        <item x="12"/>
        <item x="19"/>
        <item x="17"/>
        <item x="14"/>
        <item x="13"/>
        <item x="3"/>
        <item x="11"/>
        <item t="default"/>
      </items>
    </pivotField>
    <pivotField showAll="0"/>
    <pivotField showAll="0"/>
    <pivotField showAll="0"/>
    <pivotField showAll="0"/>
    <pivotField showAll="0"/>
    <pivotField showAll="0"/>
    <pivotField showAll="0"/>
    <pivotField showAll="0"/>
    <pivotField showAll="0"/>
    <pivotField showAll="0"/>
    <pivotField dataField="1" showAll="0"/>
    <pivotField numFmtId="3" showAll="0"/>
    <pivotField showAll="0"/>
    <pivotField numFmtId="3" showAll="0"/>
    <pivotField dataField="1" numFmtId="3" showAll="0"/>
    <pivotField numFmtId="3" showAll="0"/>
    <pivotField showAll="0"/>
    <pivotField showAll="0"/>
    <pivotField numFmtId="3" showAll="0"/>
  </pivotFields>
  <rowFields count="1">
    <field x="2"/>
  </rowFields>
  <rowItems count="22">
    <i>
      <x/>
    </i>
    <i>
      <x v="1"/>
    </i>
    <i>
      <x v="2"/>
    </i>
    <i>
      <x v="3"/>
    </i>
    <i>
      <x v="4"/>
    </i>
    <i>
      <x v="5"/>
    </i>
    <i>
      <x v="6"/>
    </i>
    <i>
      <x v="7"/>
    </i>
    <i>
      <x v="8"/>
    </i>
    <i>
      <x v="9"/>
    </i>
    <i>
      <x v="10"/>
    </i>
    <i>
      <x v="11"/>
    </i>
    <i>
      <x v="12"/>
    </i>
    <i>
      <x v="13"/>
    </i>
    <i>
      <x v="14"/>
    </i>
    <i>
      <x v="15"/>
    </i>
    <i>
      <x v="16"/>
    </i>
    <i>
      <x v="17"/>
    </i>
    <i>
      <x v="18"/>
    </i>
    <i>
      <x v="19"/>
    </i>
    <i>
      <x v="20"/>
    </i>
    <i t="grand">
      <x/>
    </i>
  </rowItems>
  <colFields count="1">
    <field x="-2"/>
  </colFields>
  <colItems count="2">
    <i>
      <x/>
    </i>
    <i i="1">
      <x v="1"/>
    </i>
  </colItems>
  <pageFields count="1">
    <pageField fld="0" hier="-1"/>
  </pageFields>
  <dataFields count="2">
    <dataField name="Summa av alla_aldrar" fld="13" baseField="0" baseItem="0"/>
    <dataField name="Summa av exp_total" fld="17" baseField="0" baseItem="0"/>
  </dataFields>
  <chartFormats count="2">
    <chartFormat chart="5"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Elisabeth.Lagerkrans@socialstyrelsen.se" TargetMode="External"/><Relationship Id="rId2" Type="http://schemas.openxmlformats.org/officeDocument/2006/relationships/hyperlink" Target="mailto:SOSTAT@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hjalpmede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ocialstyrelsen.se/statistik-och-data/statistik/alla-statistikamnen/hjalpmede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zoomScaleNormal="100" zoomScalePageLayoutView="80" workbookViewId="0"/>
  </sheetViews>
  <sheetFormatPr defaultColWidth="9" defaultRowHeight="12"/>
  <cols>
    <col min="1" max="1" width="4.1640625" style="1" customWidth="1"/>
    <col min="2" max="2" width="9" style="1"/>
    <col min="3" max="3" width="16" style="1" customWidth="1"/>
    <col min="4" max="4" width="10.83203125" style="1" customWidth="1"/>
    <col min="5" max="16384" width="9" style="1"/>
  </cols>
  <sheetData>
    <row r="5" spans="1:10">
      <c r="J5" s="26"/>
    </row>
    <row r="9" spans="1:10" ht="12.75">
      <c r="B9" s="15"/>
    </row>
    <row r="10" spans="1:10" ht="12.75">
      <c r="B10" s="15"/>
    </row>
    <row r="11" spans="1:10" ht="12.75">
      <c r="B11" s="15" t="s">
        <v>336</v>
      </c>
    </row>
    <row r="12" spans="1:10" ht="13.5" hidden="1">
      <c r="B12" s="33" t="s">
        <v>14</v>
      </c>
    </row>
    <row r="13" spans="1:10" ht="13.5">
      <c r="B13" s="22"/>
    </row>
    <row r="14" spans="1:10" ht="15" customHeight="1">
      <c r="A14" s="22"/>
      <c r="B14" s="16" t="s">
        <v>3</v>
      </c>
      <c r="C14" s="22"/>
      <c r="D14" s="96" t="s">
        <v>371</v>
      </c>
      <c r="E14" s="29"/>
      <c r="F14" s="22"/>
      <c r="G14" s="22"/>
      <c r="H14" s="22"/>
      <c r="I14" s="22"/>
      <c r="J14" s="22"/>
    </row>
    <row r="15" spans="1:10" ht="15" customHeight="1">
      <c r="A15" s="22"/>
      <c r="B15" s="16" t="s">
        <v>10</v>
      </c>
      <c r="C15" s="22"/>
      <c r="D15" s="97">
        <v>44896</v>
      </c>
      <c r="E15" s="29" t="s">
        <v>377</v>
      </c>
      <c r="F15" s="22"/>
      <c r="G15" s="22"/>
      <c r="H15" s="22"/>
      <c r="I15" s="22"/>
      <c r="J15" s="22"/>
    </row>
    <row r="16" spans="1:10" ht="15" customHeight="1">
      <c r="A16" s="22"/>
      <c r="B16" s="16"/>
      <c r="C16" s="22"/>
      <c r="E16" s="22"/>
      <c r="F16" s="22"/>
      <c r="G16" s="22"/>
      <c r="H16" s="22"/>
      <c r="I16" s="22"/>
      <c r="J16" s="22"/>
    </row>
    <row r="17" spans="1:12" ht="15" customHeight="1">
      <c r="A17" s="22"/>
      <c r="B17" s="16"/>
      <c r="C17" s="22"/>
      <c r="D17" s="22" t="s">
        <v>9</v>
      </c>
      <c r="E17" s="22"/>
      <c r="F17" s="22"/>
      <c r="G17" s="22"/>
      <c r="H17" s="22"/>
      <c r="I17" s="22"/>
      <c r="J17" s="22"/>
    </row>
    <row r="18" spans="1:12" ht="15" customHeight="1">
      <c r="A18" s="22"/>
      <c r="B18" s="16"/>
      <c r="C18" s="22"/>
      <c r="D18" s="22" t="s">
        <v>11</v>
      </c>
      <c r="E18" s="22"/>
      <c r="F18" s="22"/>
      <c r="G18" s="22"/>
      <c r="H18" s="22"/>
      <c r="I18" s="22"/>
      <c r="J18" s="22"/>
    </row>
    <row r="19" spans="1:12" ht="15" customHeight="1">
      <c r="A19" s="22"/>
      <c r="B19" s="16"/>
      <c r="C19" s="22"/>
      <c r="E19" s="22"/>
      <c r="F19" s="22"/>
      <c r="G19" s="22"/>
      <c r="H19" s="22"/>
      <c r="I19" s="22"/>
      <c r="J19" s="22"/>
    </row>
    <row r="20" spans="1:12" ht="15" customHeight="1">
      <c r="A20" s="22"/>
      <c r="B20" s="16"/>
      <c r="C20" s="22"/>
      <c r="D20" s="22"/>
      <c r="E20" s="22"/>
      <c r="F20" s="22"/>
      <c r="G20" s="22"/>
      <c r="H20" s="22"/>
      <c r="I20" s="22"/>
      <c r="J20" s="22"/>
    </row>
    <row r="21" spans="1:12" s="26" customFormat="1" ht="15" customHeight="1">
      <c r="A21" s="27"/>
      <c r="B21" s="28" t="s">
        <v>12</v>
      </c>
      <c r="C21" s="27"/>
      <c r="D21" s="93" t="s">
        <v>376</v>
      </c>
      <c r="E21" s="27"/>
      <c r="F21" s="27"/>
      <c r="H21" s="27"/>
      <c r="I21" s="27"/>
      <c r="J21" s="27"/>
      <c r="L21" s="29"/>
    </row>
    <row r="22" spans="1:12" s="26" customFormat="1" ht="15" customHeight="1">
      <c r="A22" s="27"/>
      <c r="B22" s="28"/>
      <c r="C22" s="27"/>
      <c r="D22" s="27"/>
      <c r="E22" s="27"/>
      <c r="F22" s="27"/>
      <c r="G22" s="29"/>
      <c r="H22" s="27"/>
      <c r="I22" s="27"/>
      <c r="J22" s="27"/>
    </row>
    <row r="23" spans="1:12" s="26" customFormat="1" ht="15" customHeight="1">
      <c r="A23" s="27"/>
      <c r="B23" s="28" t="s">
        <v>13</v>
      </c>
      <c r="C23" s="27"/>
      <c r="D23" t="s">
        <v>357</v>
      </c>
      <c r="E23" s="27"/>
      <c r="F23" s="27"/>
      <c r="G23" s="29"/>
      <c r="H23" s="27"/>
      <c r="I23" s="27"/>
      <c r="J23" s="27"/>
    </row>
    <row r="24" spans="1:12" ht="15" customHeight="1">
      <c r="A24" s="22"/>
      <c r="B24" s="16"/>
      <c r="C24" s="22"/>
      <c r="D24" s="22"/>
      <c r="E24" s="22"/>
      <c r="F24" s="22"/>
      <c r="G24" s="22"/>
      <c r="H24" s="22"/>
      <c r="I24" s="22"/>
      <c r="J24" s="22"/>
    </row>
    <row r="25" spans="1:12" ht="15" customHeight="1">
      <c r="A25" s="22"/>
      <c r="B25" s="16" t="s">
        <v>5</v>
      </c>
      <c r="C25" s="22"/>
      <c r="D25" s="22" t="s">
        <v>6</v>
      </c>
      <c r="E25" s="27" t="s">
        <v>304</v>
      </c>
      <c r="F25" s="29"/>
      <c r="G25" s="22"/>
      <c r="H25" s="22"/>
      <c r="I25" s="22"/>
      <c r="J25" s="22"/>
    </row>
    <row r="26" spans="1:12" ht="13.5" customHeight="1">
      <c r="A26" s="22"/>
      <c r="B26" s="22"/>
      <c r="C26" s="22"/>
      <c r="D26" s="22" t="s">
        <v>7</v>
      </c>
      <c r="E26" s="27" t="s">
        <v>302</v>
      </c>
      <c r="F26" s="22"/>
      <c r="G26" s="22"/>
      <c r="H26" s="22"/>
      <c r="I26" s="22"/>
      <c r="J26" s="22"/>
    </row>
    <row r="27" spans="1:12" ht="13.5" customHeight="1">
      <c r="A27" s="22"/>
      <c r="B27" s="22"/>
      <c r="C27" s="22"/>
      <c r="D27" s="22" t="s">
        <v>8</v>
      </c>
      <c r="E27" s="27" t="s">
        <v>303</v>
      </c>
      <c r="F27" s="22"/>
      <c r="G27" s="22"/>
      <c r="H27" s="22"/>
      <c r="I27" s="22"/>
      <c r="J27" s="22"/>
    </row>
    <row r="28" spans="1:12" ht="13.5" customHeight="1">
      <c r="A28" s="22"/>
      <c r="B28" s="22"/>
      <c r="C28" s="22"/>
      <c r="D28" s="22"/>
      <c r="E28" s="22"/>
      <c r="F28" s="22"/>
      <c r="G28" s="22"/>
      <c r="H28" s="22"/>
      <c r="I28" s="22"/>
      <c r="J28" s="22"/>
    </row>
    <row r="29" spans="1:12" ht="13.5" customHeight="1">
      <c r="A29" s="22"/>
      <c r="B29" s="22"/>
      <c r="C29" s="22"/>
      <c r="D29" s="22" t="s">
        <v>6</v>
      </c>
      <c r="E29" s="27" t="s">
        <v>301</v>
      </c>
      <c r="G29" s="22"/>
      <c r="H29" s="22"/>
      <c r="I29" s="22"/>
      <c r="J29" s="22"/>
    </row>
    <row r="30" spans="1:12" ht="13.5" customHeight="1">
      <c r="A30" s="22"/>
      <c r="B30" s="22"/>
      <c r="C30" s="22"/>
      <c r="D30" s="22" t="s">
        <v>7</v>
      </c>
      <c r="E30" s="27" t="s">
        <v>302</v>
      </c>
      <c r="G30" s="22"/>
      <c r="H30" s="22"/>
      <c r="I30" s="22"/>
      <c r="J30" s="22"/>
    </row>
    <row r="31" spans="1:12" ht="13.5">
      <c r="A31" s="22"/>
      <c r="B31" s="22"/>
      <c r="C31" s="22"/>
      <c r="D31" s="22" t="s">
        <v>8</v>
      </c>
      <c r="E31" s="27" t="s">
        <v>303</v>
      </c>
      <c r="G31" s="22"/>
      <c r="H31" s="22"/>
      <c r="I31" s="22"/>
      <c r="J31" s="22"/>
    </row>
    <row r="32" spans="1:12" ht="13.5">
      <c r="A32" s="22"/>
      <c r="B32" s="25"/>
      <c r="C32" s="22"/>
      <c r="F32" s="22"/>
      <c r="G32" s="22"/>
      <c r="H32" s="22"/>
      <c r="I32" s="22"/>
      <c r="J32" s="22"/>
    </row>
    <row r="33" spans="1:16" ht="13.5">
      <c r="A33" s="22"/>
      <c r="B33" s="22"/>
      <c r="C33" s="22"/>
      <c r="D33" s="30" t="s">
        <v>6</v>
      </c>
      <c r="E33" s="27" t="s">
        <v>337</v>
      </c>
      <c r="F33" s="22"/>
      <c r="G33" s="22"/>
      <c r="H33" s="22"/>
      <c r="I33" s="22"/>
      <c r="J33" s="22"/>
    </row>
    <row r="34" spans="1:16" ht="13.5">
      <c r="A34" s="22"/>
      <c r="B34" s="22"/>
      <c r="C34" s="22"/>
      <c r="D34" s="22" t="s">
        <v>7</v>
      </c>
      <c r="E34" s="27" t="s">
        <v>16</v>
      </c>
      <c r="F34" s="22"/>
      <c r="H34" s="22"/>
      <c r="I34" s="22"/>
      <c r="J34" s="22"/>
      <c r="K34" s="22"/>
      <c r="L34" s="22"/>
      <c r="M34" s="22"/>
      <c r="N34" s="22"/>
      <c r="O34" s="22"/>
      <c r="P34" s="22"/>
    </row>
    <row r="35" spans="1:16" ht="13.5">
      <c r="A35" s="22"/>
      <c r="B35" s="22"/>
      <c r="C35" s="22"/>
      <c r="D35" s="22" t="s">
        <v>8</v>
      </c>
      <c r="E35" s="27" t="s">
        <v>305</v>
      </c>
      <c r="F35" s="22"/>
      <c r="H35" s="22"/>
      <c r="I35" s="22"/>
      <c r="J35" s="22"/>
      <c r="K35" s="22"/>
      <c r="L35" s="22"/>
      <c r="M35" s="22"/>
      <c r="N35" s="22"/>
      <c r="O35" s="22"/>
      <c r="P35" s="22"/>
    </row>
    <row r="36" spans="1:16" ht="13.5">
      <c r="A36" s="22"/>
      <c r="B36" s="22"/>
      <c r="C36" s="22"/>
      <c r="D36" s="22"/>
      <c r="E36" s="22"/>
      <c r="F36" s="22"/>
      <c r="G36" s="22"/>
      <c r="H36" s="22"/>
      <c r="I36" s="22"/>
      <c r="J36" s="22"/>
      <c r="K36" s="22"/>
      <c r="L36" s="22"/>
      <c r="M36" s="22"/>
      <c r="N36" s="22"/>
      <c r="O36" s="22"/>
      <c r="P36" s="22"/>
    </row>
    <row r="37" spans="1:16" ht="13.5">
      <c r="A37" s="22"/>
      <c r="B37" s="22"/>
      <c r="C37" s="22"/>
      <c r="D37" s="22"/>
      <c r="E37" s="22"/>
      <c r="F37" s="22"/>
      <c r="H37" s="22"/>
      <c r="I37" s="22"/>
      <c r="J37" s="22"/>
      <c r="K37" s="22"/>
      <c r="L37" s="22"/>
      <c r="M37" s="22"/>
      <c r="N37" s="22"/>
      <c r="O37" s="22"/>
      <c r="P37" s="22"/>
    </row>
    <row r="38" spans="1:16" ht="13.5">
      <c r="A38" s="22"/>
      <c r="B38" s="22"/>
      <c r="C38" s="22"/>
      <c r="D38" s="22"/>
      <c r="E38" s="22"/>
      <c r="F38" s="22"/>
      <c r="G38" s="22"/>
      <c r="H38" s="22"/>
      <c r="I38" s="22"/>
      <c r="J38" s="22"/>
    </row>
    <row r="39" spans="1:16" ht="13.5">
      <c r="A39" s="22"/>
      <c r="B39" s="22"/>
      <c r="C39" s="22"/>
      <c r="D39" s="22"/>
      <c r="E39" s="22"/>
      <c r="F39" s="22"/>
      <c r="G39" s="22"/>
      <c r="H39" s="22"/>
      <c r="I39" s="22"/>
      <c r="J39" s="22"/>
    </row>
    <row r="40" spans="1:16" ht="13.5">
      <c r="A40" s="22"/>
      <c r="B40" s="22"/>
      <c r="C40" s="22"/>
      <c r="D40" s="22"/>
      <c r="E40" s="22"/>
      <c r="F40" s="22"/>
      <c r="G40" s="22"/>
      <c r="H40" s="22"/>
      <c r="I40" s="22"/>
      <c r="J40" s="22"/>
    </row>
    <row r="41" spans="1:16" ht="13.5">
      <c r="A41" s="22"/>
      <c r="B41" s="22"/>
      <c r="C41" s="22"/>
      <c r="D41" s="22"/>
      <c r="E41" s="22"/>
      <c r="F41" s="22"/>
      <c r="G41" s="22"/>
      <c r="H41" s="22"/>
      <c r="I41" s="22"/>
      <c r="J41" s="22"/>
    </row>
    <row r="42" spans="1:16" ht="13.5">
      <c r="A42" s="22"/>
      <c r="B42" s="22"/>
      <c r="C42" s="22"/>
      <c r="D42" s="22"/>
      <c r="E42" s="22"/>
      <c r="F42" s="22"/>
      <c r="G42" s="22"/>
      <c r="H42" s="22"/>
      <c r="I42" s="22"/>
      <c r="J42" s="22"/>
    </row>
    <row r="43" spans="1:16" ht="13.5">
      <c r="A43" s="22"/>
      <c r="B43" s="22"/>
      <c r="C43" s="22"/>
      <c r="D43" s="22"/>
      <c r="E43" s="22"/>
      <c r="F43" s="22"/>
      <c r="G43" s="22"/>
      <c r="H43" s="22"/>
      <c r="I43" s="22"/>
      <c r="J43" s="22"/>
    </row>
    <row r="44" spans="1:16" ht="13.5">
      <c r="A44" s="22"/>
      <c r="B44" s="22"/>
      <c r="C44" s="22"/>
      <c r="D44" s="22"/>
      <c r="E44" s="22"/>
      <c r="F44" s="22"/>
      <c r="G44" s="22"/>
      <c r="H44" s="22"/>
      <c r="I44" s="22"/>
      <c r="J44" s="22"/>
    </row>
    <row r="45" spans="1:16" ht="13.5">
      <c r="A45" s="22"/>
      <c r="B45" s="22"/>
      <c r="C45" s="22"/>
      <c r="D45" s="22"/>
      <c r="E45" s="22"/>
      <c r="F45" s="22"/>
      <c r="G45" s="22"/>
      <c r="H45" s="22"/>
      <c r="I45" s="22"/>
      <c r="J45" s="22"/>
    </row>
    <row r="46" spans="1:16" ht="13.5">
      <c r="A46" s="22"/>
      <c r="B46" s="22"/>
      <c r="C46" s="22"/>
      <c r="D46" s="22"/>
      <c r="E46" s="22"/>
      <c r="F46" s="22"/>
      <c r="G46" s="22"/>
      <c r="H46" s="22"/>
      <c r="I46" s="22"/>
      <c r="J46" s="22"/>
    </row>
    <row r="47" spans="1:16" ht="13.5">
      <c r="A47" s="22"/>
      <c r="B47" s="22"/>
      <c r="C47" s="22"/>
      <c r="D47" s="22"/>
      <c r="E47" s="22"/>
      <c r="F47" s="22"/>
      <c r="G47" s="22"/>
      <c r="H47" s="22"/>
      <c r="I47" s="22"/>
      <c r="J47" s="22"/>
    </row>
    <row r="48" spans="1:16" ht="13.5">
      <c r="A48" s="22"/>
      <c r="B48" s="22"/>
      <c r="C48" s="22"/>
      <c r="D48" s="22"/>
      <c r="E48" s="22"/>
      <c r="F48" s="22"/>
      <c r="G48" s="22"/>
      <c r="H48" s="22"/>
      <c r="I48" s="22"/>
      <c r="J48" s="22"/>
    </row>
    <row r="49" spans="1:10" ht="13.5">
      <c r="A49" s="22"/>
      <c r="B49" s="22"/>
      <c r="C49" s="22"/>
      <c r="D49" s="22"/>
      <c r="E49" s="22"/>
      <c r="F49" s="22"/>
      <c r="G49" s="22"/>
      <c r="H49" s="22"/>
      <c r="I49" s="22"/>
      <c r="J49" s="22"/>
    </row>
    <row r="50" spans="1:10" ht="13.5">
      <c r="A50" s="22"/>
      <c r="B50" s="22"/>
      <c r="C50" s="22"/>
      <c r="D50" s="22"/>
      <c r="E50" s="22"/>
      <c r="F50" s="22"/>
      <c r="G50" s="22"/>
      <c r="H50" s="22"/>
      <c r="I50" s="22"/>
      <c r="J50" s="22"/>
    </row>
    <row r="51" spans="1:10" ht="13.5">
      <c r="A51" s="22"/>
      <c r="B51" s="22"/>
      <c r="C51" s="22"/>
      <c r="D51" s="22"/>
      <c r="E51" s="22"/>
      <c r="F51" s="22"/>
      <c r="G51" s="22"/>
      <c r="H51" s="22"/>
      <c r="I51" s="22"/>
      <c r="J51" s="22"/>
    </row>
  </sheetData>
  <hyperlinks>
    <hyperlink ref="E27" r:id="rId1" xr:uid="{17D4702F-3E69-47F5-8704-5BA818E97049}"/>
    <hyperlink ref="E31" r:id="rId2" xr:uid="{A2848AC2-5C68-4472-9137-F15F2A46B426}"/>
    <hyperlink ref="E35" r:id="rId3" xr:uid="{832F4D57-8FC7-4151-91D0-086FE7B0036B}"/>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8735-AE1E-487F-B7C9-C03962CE6EC9}">
  <dimension ref="A1:R63"/>
  <sheetViews>
    <sheetView zoomScaleNormal="100" workbookViewId="0"/>
  </sheetViews>
  <sheetFormatPr defaultRowHeight="13.5" customHeight="1"/>
  <cols>
    <col min="1" max="1" width="29.5" customWidth="1"/>
    <col min="2" max="3" width="5.5" customWidth="1"/>
  </cols>
  <sheetData>
    <row r="1" spans="1:3" ht="13.5" customHeight="1">
      <c r="A1" s="13" t="s">
        <v>318</v>
      </c>
    </row>
    <row r="2" spans="1:3" ht="13.5" customHeight="1">
      <c r="A2" s="4" t="s">
        <v>270</v>
      </c>
    </row>
    <row r="3" spans="1:3" ht="13.5" customHeight="1" thickBot="1">
      <c r="A3" s="4" t="s">
        <v>271</v>
      </c>
    </row>
    <row r="4" spans="1:3" ht="13.5" customHeight="1">
      <c r="A4" s="61" t="s">
        <v>155</v>
      </c>
      <c r="B4" s="23">
        <v>2020</v>
      </c>
      <c r="C4" s="23">
        <v>2021</v>
      </c>
    </row>
    <row r="5" spans="1:3" ht="13.5" customHeight="1">
      <c r="A5" s="39" t="s">
        <v>57</v>
      </c>
      <c r="B5" s="40">
        <v>1</v>
      </c>
      <c r="C5" s="40">
        <v>0.8125</v>
      </c>
    </row>
    <row r="6" spans="1:3" ht="13.5" customHeight="1">
      <c r="A6" s="39" t="s">
        <v>58</v>
      </c>
      <c r="B6" s="40">
        <v>1</v>
      </c>
      <c r="C6" s="40">
        <v>1</v>
      </c>
    </row>
    <row r="7" spans="1:3" ht="13.5" customHeight="1">
      <c r="A7" s="39" t="s">
        <v>59</v>
      </c>
      <c r="B7" s="40">
        <v>0.61538461538461542</v>
      </c>
      <c r="C7" s="40">
        <v>0.9375</v>
      </c>
    </row>
    <row r="8" spans="1:3" ht="13.5" customHeight="1">
      <c r="A8" s="39" t="s">
        <v>60</v>
      </c>
      <c r="B8" s="40">
        <v>0.94230769230769229</v>
      </c>
      <c r="C8" s="40">
        <v>1</v>
      </c>
    </row>
    <row r="9" spans="1:3" ht="13.5" customHeight="1">
      <c r="A9" s="39" t="s">
        <v>61</v>
      </c>
      <c r="B9" s="40">
        <v>0.61538461538461542</v>
      </c>
      <c r="C9" s="40">
        <v>0.9375</v>
      </c>
    </row>
    <row r="10" spans="1:3" ht="13.5" customHeight="1">
      <c r="A10" s="39" t="s">
        <v>62</v>
      </c>
      <c r="B10" s="40">
        <v>0.63461538461538458</v>
      </c>
      <c r="C10" s="40">
        <v>1</v>
      </c>
    </row>
    <row r="11" spans="1:3" ht="13.5" customHeight="1">
      <c r="A11" s="39" t="s">
        <v>63</v>
      </c>
      <c r="B11" s="40">
        <v>0.59615384615384615</v>
      </c>
      <c r="C11" s="40">
        <v>1</v>
      </c>
    </row>
    <row r="12" spans="1:3" ht="13.5" customHeight="1">
      <c r="A12" s="39" t="s">
        <v>64</v>
      </c>
      <c r="B12" s="40">
        <v>0.89423076923076927</v>
      </c>
      <c r="C12" s="40">
        <v>0.56140350877192979</v>
      </c>
    </row>
    <row r="13" spans="1:3" ht="13.5" customHeight="1">
      <c r="A13" s="39" t="s">
        <v>65</v>
      </c>
      <c r="B13" s="40">
        <v>0.45619658119658124</v>
      </c>
      <c r="C13" s="40">
        <v>0.92934782608695654</v>
      </c>
    </row>
    <row r="14" spans="1:3" ht="13.5" customHeight="1">
      <c r="A14" s="39" t="s">
        <v>56</v>
      </c>
      <c r="B14" s="40">
        <v>0.80769230769230771</v>
      </c>
      <c r="C14" s="40">
        <v>0.75</v>
      </c>
    </row>
    <row r="15" spans="1:3" ht="13.5" customHeight="1">
      <c r="A15" s="39" t="s">
        <v>55</v>
      </c>
      <c r="B15" s="40">
        <v>0.97252747252747251</v>
      </c>
      <c r="C15" s="40">
        <v>1</v>
      </c>
    </row>
    <row r="16" spans="1:3" ht="13.5" customHeight="1">
      <c r="A16" s="39" t="s">
        <v>54</v>
      </c>
      <c r="B16" s="40">
        <v>1</v>
      </c>
      <c r="C16" s="40">
        <v>1</v>
      </c>
    </row>
    <row r="17" spans="1:18" ht="13.5" customHeight="1">
      <c r="A17" s="39" t="s">
        <v>66</v>
      </c>
      <c r="B17" s="40">
        <v>0.80769230769230771</v>
      </c>
      <c r="C17" s="40">
        <v>1</v>
      </c>
    </row>
    <row r="18" spans="1:18" ht="13.5" customHeight="1">
      <c r="A18" s="39" t="s">
        <v>67</v>
      </c>
      <c r="B18" s="40">
        <v>0.95192307692307687</v>
      </c>
      <c r="C18" s="40">
        <v>0.68604651162790697</v>
      </c>
    </row>
    <row r="19" spans="1:18" ht="13.5" customHeight="1">
      <c r="A19" s="39" t="s">
        <v>68</v>
      </c>
      <c r="B19" s="40">
        <v>1</v>
      </c>
      <c r="C19" s="40">
        <v>1</v>
      </c>
    </row>
    <row r="20" spans="1:18" ht="13.5" customHeight="1">
      <c r="A20" s="39" t="s">
        <v>69</v>
      </c>
      <c r="B20" s="40">
        <v>1</v>
      </c>
      <c r="C20" s="40">
        <v>0.75</v>
      </c>
    </row>
    <row r="21" spans="1:18" ht="13.5" customHeight="1">
      <c r="A21" s="39" t="s">
        <v>70</v>
      </c>
      <c r="B21" s="40">
        <v>1</v>
      </c>
      <c r="C21" s="40">
        <v>1</v>
      </c>
    </row>
    <row r="22" spans="1:18" ht="13.5" customHeight="1">
      <c r="A22" s="39" t="s">
        <v>71</v>
      </c>
      <c r="B22" s="40">
        <v>1</v>
      </c>
      <c r="C22" s="40">
        <v>1</v>
      </c>
    </row>
    <row r="23" spans="1:18" ht="13.5" customHeight="1">
      <c r="A23" s="39" t="s">
        <v>72</v>
      </c>
      <c r="B23" s="40">
        <v>0.80769230769230771</v>
      </c>
      <c r="C23" s="40">
        <v>1</v>
      </c>
    </row>
    <row r="24" spans="1:18" ht="13.5" customHeight="1">
      <c r="A24" s="39" t="s">
        <v>53</v>
      </c>
      <c r="B24" s="40">
        <v>0.98076923076923073</v>
      </c>
      <c r="C24" s="40">
        <v>1</v>
      </c>
    </row>
    <row r="25" spans="1:18" ht="13.5" customHeight="1">
      <c r="A25" s="39" t="s">
        <v>18</v>
      </c>
      <c r="B25" s="40">
        <v>0.98076923076923073</v>
      </c>
      <c r="C25" s="40">
        <v>0.6071428571428571</v>
      </c>
    </row>
    <row r="26" spans="1:18" ht="13.5" customHeight="1" thickBot="1">
      <c r="A26" s="59" t="s">
        <v>332</v>
      </c>
      <c r="B26" s="60">
        <v>0.86015902087330665</v>
      </c>
      <c r="C26" s="60">
        <v>0.88943248532289632</v>
      </c>
    </row>
    <row r="27" spans="1:18" ht="13.5" customHeight="1">
      <c r="A27" s="41" t="s">
        <v>272</v>
      </c>
      <c r="B27" s="42"/>
      <c r="C27" s="42"/>
      <c r="D27" s="42"/>
      <c r="E27" s="42"/>
      <c r="F27" s="42"/>
      <c r="G27" s="42"/>
      <c r="H27" s="42"/>
      <c r="I27" s="42"/>
      <c r="J27" s="42"/>
      <c r="K27" s="42"/>
      <c r="L27" s="42"/>
      <c r="M27" s="42"/>
      <c r="N27" s="42"/>
    </row>
    <row r="28" spans="1:18" ht="13.5" customHeight="1">
      <c r="A28" s="109" t="s">
        <v>280</v>
      </c>
      <c r="B28" s="109"/>
      <c r="C28" s="109"/>
      <c r="D28" s="109"/>
      <c r="E28" s="109"/>
      <c r="F28" s="109"/>
      <c r="G28" s="109"/>
      <c r="H28" s="109"/>
      <c r="I28" s="109"/>
      <c r="J28" s="109"/>
      <c r="K28" s="109"/>
      <c r="L28" s="109"/>
      <c r="M28" s="109"/>
      <c r="N28" s="109"/>
      <c r="O28" s="109"/>
      <c r="P28" s="109"/>
      <c r="Q28" s="109"/>
      <c r="R28" s="109"/>
    </row>
    <row r="29" spans="1:18" ht="13.5" customHeight="1">
      <c r="A29" s="109"/>
      <c r="B29" s="109"/>
      <c r="C29" s="109"/>
      <c r="D29" s="109"/>
      <c r="E29" s="109"/>
      <c r="F29" s="109"/>
      <c r="G29" s="109"/>
      <c r="H29" s="109"/>
      <c r="I29" s="109"/>
      <c r="J29" s="109"/>
      <c r="K29" s="109"/>
      <c r="L29" s="109"/>
      <c r="M29" s="109"/>
      <c r="N29" s="109"/>
      <c r="O29" s="109"/>
      <c r="P29" s="109"/>
      <c r="Q29" s="109"/>
      <c r="R29" s="109"/>
    </row>
    <row r="30" spans="1:18" ht="33.6" customHeight="1">
      <c r="A30" s="109"/>
      <c r="B30" s="109"/>
      <c r="C30" s="109"/>
      <c r="D30" s="109"/>
      <c r="E30" s="109"/>
      <c r="F30" s="109"/>
      <c r="G30" s="109"/>
      <c r="H30" s="109"/>
      <c r="I30" s="109"/>
      <c r="J30" s="109"/>
      <c r="K30" s="109"/>
      <c r="L30" s="109"/>
      <c r="M30" s="109"/>
      <c r="N30" s="109"/>
      <c r="O30" s="109"/>
      <c r="P30" s="109"/>
      <c r="Q30" s="109"/>
      <c r="R30" s="109"/>
    </row>
    <row r="31" spans="1:18" ht="13.5" customHeight="1">
      <c r="A31" s="41" t="s">
        <v>273</v>
      </c>
      <c r="B31" s="42"/>
      <c r="C31" s="42"/>
      <c r="D31" s="42"/>
      <c r="E31" s="42"/>
      <c r="F31" s="42"/>
      <c r="G31" s="42"/>
      <c r="H31" s="42"/>
      <c r="I31" s="42"/>
      <c r="J31" s="42"/>
      <c r="K31" s="42"/>
      <c r="L31" s="42"/>
      <c r="M31" s="42"/>
      <c r="N31" s="42"/>
    </row>
    <row r="32" spans="1:18" ht="13.5" customHeight="1">
      <c r="A32" s="41"/>
      <c r="B32" s="42"/>
      <c r="C32" s="42"/>
      <c r="D32" s="42"/>
      <c r="E32" s="42"/>
      <c r="F32" s="42"/>
      <c r="G32" s="42"/>
      <c r="H32" s="42"/>
      <c r="I32" s="42"/>
      <c r="J32" s="42"/>
      <c r="K32" s="42"/>
      <c r="L32" s="42"/>
      <c r="M32" s="42"/>
      <c r="N32" s="42"/>
    </row>
    <row r="33" spans="1:3" ht="13.5" customHeight="1">
      <c r="A33" s="13" t="s">
        <v>319</v>
      </c>
    </row>
    <row r="34" spans="1:3" ht="13.5" customHeight="1">
      <c r="A34" s="4" t="s">
        <v>281</v>
      </c>
    </row>
    <row r="35" spans="1:3" ht="13.5" customHeight="1" thickBot="1">
      <c r="A35" s="4" t="s">
        <v>271</v>
      </c>
    </row>
    <row r="36" spans="1:3" ht="13.5" customHeight="1">
      <c r="A36" s="61" t="s">
        <v>155</v>
      </c>
      <c r="B36" s="23">
        <v>2020</v>
      </c>
      <c r="C36" s="23">
        <v>2021</v>
      </c>
    </row>
    <row r="37" spans="1:3" ht="13.5" customHeight="1">
      <c r="A37" s="39" t="s">
        <v>57</v>
      </c>
      <c r="B37" s="40">
        <v>1</v>
      </c>
      <c r="C37" s="40">
        <v>1</v>
      </c>
    </row>
    <row r="38" spans="1:3" ht="13.5" customHeight="1">
      <c r="A38" s="39" t="s">
        <v>58</v>
      </c>
      <c r="B38" s="40">
        <v>1</v>
      </c>
      <c r="C38" s="40">
        <v>1</v>
      </c>
    </row>
    <row r="39" spans="1:3" ht="13.5" customHeight="1">
      <c r="A39" s="39" t="s">
        <v>59</v>
      </c>
      <c r="B39" s="40">
        <v>1</v>
      </c>
      <c r="C39" s="40">
        <v>1</v>
      </c>
    </row>
    <row r="40" spans="1:3" ht="13.5" customHeight="1">
      <c r="A40" s="39" t="s">
        <v>60</v>
      </c>
      <c r="B40" s="40">
        <v>0.86363636363636365</v>
      </c>
      <c r="C40" s="40">
        <v>1</v>
      </c>
    </row>
    <row r="41" spans="1:3" ht="13.5" customHeight="1">
      <c r="A41" s="39" t="s">
        <v>61</v>
      </c>
      <c r="B41" s="40">
        <v>1</v>
      </c>
      <c r="C41" s="40">
        <v>1</v>
      </c>
    </row>
    <row r="42" spans="1:3" ht="13.5" customHeight="1">
      <c r="A42" s="39" t="s">
        <v>62</v>
      </c>
      <c r="B42" s="40">
        <v>0.13636363636363635</v>
      </c>
      <c r="C42" s="40">
        <v>0.95454545454545459</v>
      </c>
    </row>
    <row r="43" spans="1:3" ht="13.5" customHeight="1">
      <c r="A43" s="39" t="s">
        <v>63</v>
      </c>
      <c r="B43" s="40">
        <v>0.95454545454545459</v>
      </c>
      <c r="C43" s="40">
        <v>0.95454545454545459</v>
      </c>
    </row>
    <row r="44" spans="1:3" ht="13.5" customHeight="1">
      <c r="A44" s="39" t="s">
        <v>64</v>
      </c>
      <c r="B44" s="40">
        <v>0.6045454545454545</v>
      </c>
      <c r="C44" s="40">
        <v>0.46808510638297873</v>
      </c>
    </row>
    <row r="45" spans="1:3" ht="13.5" customHeight="1">
      <c r="A45" s="39" t="s">
        <v>65</v>
      </c>
      <c r="B45" s="40">
        <v>0.61363636363636298</v>
      </c>
      <c r="C45" s="40">
        <v>0.7068965517241379</v>
      </c>
    </row>
    <row r="46" spans="1:3" ht="13.5" customHeight="1">
      <c r="A46" s="39" t="s">
        <v>56</v>
      </c>
      <c r="B46" s="40">
        <v>0.90909090909090906</v>
      </c>
      <c r="C46" s="40">
        <v>0.90909090909090906</v>
      </c>
    </row>
    <row r="47" spans="1:3" ht="13.5" customHeight="1">
      <c r="A47" s="39" t="s">
        <v>55</v>
      </c>
      <c r="B47" s="40">
        <v>0.57402597402597422</v>
      </c>
      <c r="C47" s="40">
        <v>0.9145299145299145</v>
      </c>
    </row>
    <row r="48" spans="1:3" ht="13.5" customHeight="1">
      <c r="A48" s="39" t="s">
        <v>54</v>
      </c>
      <c r="B48" s="40">
        <v>0.54545454545454541</v>
      </c>
      <c r="C48" s="40">
        <v>0</v>
      </c>
    </row>
    <row r="49" spans="1:18" ht="13.5" customHeight="1">
      <c r="A49" s="39" t="s">
        <v>66</v>
      </c>
      <c r="B49" s="40">
        <v>1</v>
      </c>
      <c r="C49" s="40">
        <v>1</v>
      </c>
    </row>
    <row r="50" spans="1:18" ht="13.5" customHeight="1">
      <c r="A50" s="39" t="s">
        <v>67</v>
      </c>
      <c r="B50" s="40">
        <v>0.82272727272727275</v>
      </c>
      <c r="C50" s="40">
        <v>0.36666666666666664</v>
      </c>
    </row>
    <row r="51" spans="1:18" ht="13.5" customHeight="1">
      <c r="A51" s="39" t="s">
        <v>68</v>
      </c>
      <c r="B51" s="40">
        <v>1</v>
      </c>
      <c r="C51" s="40">
        <v>1</v>
      </c>
    </row>
    <row r="52" spans="1:18" ht="13.5" customHeight="1">
      <c r="A52" s="39" t="s">
        <v>69</v>
      </c>
      <c r="B52" s="40">
        <v>1</v>
      </c>
      <c r="C52" s="40">
        <v>1</v>
      </c>
    </row>
    <row r="53" spans="1:18" ht="13.5" customHeight="1">
      <c r="A53" s="39" t="s">
        <v>70</v>
      </c>
      <c r="B53" s="40">
        <v>0.95454545454545459</v>
      </c>
      <c r="C53" s="40">
        <v>0.95454545454545459</v>
      </c>
    </row>
    <row r="54" spans="1:18" ht="13.5" customHeight="1">
      <c r="A54" s="39" t="s">
        <v>71</v>
      </c>
      <c r="B54" s="40">
        <v>1</v>
      </c>
      <c r="C54" s="40">
        <v>1</v>
      </c>
    </row>
    <row r="55" spans="1:18" ht="13.5" customHeight="1">
      <c r="A55" s="39" t="s">
        <v>72</v>
      </c>
      <c r="B55" s="40">
        <v>0</v>
      </c>
      <c r="C55" s="40">
        <v>0.86363636363636365</v>
      </c>
    </row>
    <row r="56" spans="1:18" ht="13.5" customHeight="1">
      <c r="A56" s="39" t="s">
        <v>53</v>
      </c>
      <c r="B56" s="40">
        <v>0.90909090909090906</v>
      </c>
      <c r="C56" s="40">
        <v>0.81818181818181823</v>
      </c>
    </row>
    <row r="57" spans="1:18" ht="13.5" customHeight="1">
      <c r="A57" s="39" t="s">
        <v>18</v>
      </c>
      <c r="B57" s="40">
        <v>1</v>
      </c>
      <c r="C57" s="40">
        <v>1</v>
      </c>
    </row>
    <row r="58" spans="1:18" ht="13.5" customHeight="1" thickBot="1">
      <c r="A58" s="59" t="s">
        <v>332</v>
      </c>
      <c r="B58" s="60">
        <v>0.80417439703153992</v>
      </c>
      <c r="C58" s="60">
        <v>0.79533678756476689</v>
      </c>
    </row>
    <row r="59" spans="1:18" ht="13.5" customHeight="1">
      <c r="A59" s="41" t="s">
        <v>272</v>
      </c>
      <c r="B59" s="42"/>
      <c r="C59" s="42"/>
      <c r="D59" s="42"/>
      <c r="E59" s="42"/>
      <c r="F59" s="42"/>
      <c r="G59" s="42"/>
      <c r="H59" s="42"/>
      <c r="I59" s="42"/>
      <c r="J59" s="42"/>
      <c r="K59" s="42"/>
      <c r="L59" s="42"/>
      <c r="M59" s="42"/>
      <c r="N59" s="42"/>
    </row>
    <row r="60" spans="1:18" ht="13.5" customHeight="1">
      <c r="A60" s="109" t="s">
        <v>280</v>
      </c>
      <c r="B60" s="109"/>
      <c r="C60" s="109"/>
      <c r="D60" s="109"/>
      <c r="E60" s="109"/>
      <c r="F60" s="109"/>
      <c r="G60" s="109"/>
      <c r="H60" s="109"/>
      <c r="I60" s="109"/>
      <c r="J60" s="109"/>
      <c r="K60" s="109"/>
      <c r="L60" s="109"/>
      <c r="M60" s="109"/>
      <c r="N60" s="109"/>
      <c r="O60" s="109"/>
      <c r="P60" s="109"/>
      <c r="Q60" s="109"/>
      <c r="R60" s="109"/>
    </row>
    <row r="61" spans="1:18">
      <c r="A61" s="109"/>
      <c r="B61" s="109"/>
      <c r="C61" s="109"/>
      <c r="D61" s="109"/>
      <c r="E61" s="109"/>
      <c r="F61" s="109"/>
      <c r="G61" s="109"/>
      <c r="H61" s="109"/>
      <c r="I61" s="109"/>
      <c r="J61" s="109"/>
      <c r="K61" s="109"/>
      <c r="L61" s="109"/>
      <c r="M61" s="109"/>
      <c r="N61" s="109"/>
      <c r="O61" s="109"/>
      <c r="P61" s="109"/>
      <c r="Q61" s="109"/>
      <c r="R61" s="109"/>
    </row>
    <row r="62" spans="1:18" ht="25.15" customHeight="1">
      <c r="A62" s="109"/>
      <c r="B62" s="109"/>
      <c r="C62" s="109"/>
      <c r="D62" s="109"/>
      <c r="E62" s="109"/>
      <c r="F62" s="109"/>
      <c r="G62" s="109"/>
      <c r="H62" s="109"/>
      <c r="I62" s="109"/>
      <c r="J62" s="109"/>
      <c r="K62" s="109"/>
      <c r="L62" s="109"/>
      <c r="M62" s="109"/>
      <c r="N62" s="109"/>
      <c r="O62" s="109"/>
      <c r="P62" s="109"/>
      <c r="Q62" s="109"/>
      <c r="R62" s="109"/>
    </row>
    <row r="63" spans="1:18" ht="13.5" customHeight="1">
      <c r="A63" s="41" t="s">
        <v>273</v>
      </c>
      <c r="B63" s="42"/>
      <c r="C63" s="42"/>
      <c r="D63" s="42"/>
      <c r="E63" s="42"/>
      <c r="F63" s="42"/>
      <c r="G63" s="42"/>
      <c r="H63" s="42"/>
      <c r="I63" s="42"/>
      <c r="J63" s="42"/>
      <c r="K63" s="42"/>
      <c r="L63" s="42"/>
      <c r="M63" s="42"/>
      <c r="N63" s="42"/>
    </row>
  </sheetData>
  <mergeCells count="2">
    <mergeCell ref="A28:R30"/>
    <mergeCell ref="A60:R6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1548-A553-49BB-A7E6-433BC369E7A8}">
  <dimension ref="A1:C37"/>
  <sheetViews>
    <sheetView zoomScaleNormal="100" workbookViewId="0"/>
  </sheetViews>
  <sheetFormatPr defaultRowHeight="13.5" customHeight="1"/>
  <cols>
    <col min="1" max="1" width="42" customWidth="1"/>
    <col min="2" max="3" width="11.5" customWidth="1"/>
  </cols>
  <sheetData>
    <row r="1" spans="1:3" ht="13.5" customHeight="1">
      <c r="A1" s="13" t="s">
        <v>321</v>
      </c>
    </row>
    <row r="2" spans="1:3" ht="13.5" customHeight="1" thickBot="1">
      <c r="A2" s="4" t="s">
        <v>270</v>
      </c>
    </row>
    <row r="3" spans="1:3" ht="13.5" customHeight="1">
      <c r="A3" s="61" t="s">
        <v>285</v>
      </c>
      <c r="B3" s="23" t="s">
        <v>22</v>
      </c>
      <c r="C3" s="23" t="s">
        <v>23</v>
      </c>
    </row>
    <row r="4" spans="1:3" ht="13.5" customHeight="1">
      <c r="A4" s="62" t="s">
        <v>282</v>
      </c>
      <c r="B4" s="64">
        <v>484073</v>
      </c>
      <c r="C4" s="64">
        <v>415993</v>
      </c>
    </row>
    <row r="5" spans="1:3" ht="13.5" customHeight="1">
      <c r="A5" s="63" t="s">
        <v>28</v>
      </c>
      <c r="B5" s="65">
        <v>183828</v>
      </c>
      <c r="C5" s="65">
        <v>150380</v>
      </c>
    </row>
    <row r="6" spans="1:3" ht="13.5" customHeight="1">
      <c r="A6" s="63" t="s">
        <v>33</v>
      </c>
      <c r="B6" s="65">
        <v>95912</v>
      </c>
      <c r="C6" s="65">
        <v>79442</v>
      </c>
    </row>
    <row r="7" spans="1:3" ht="13.5" customHeight="1">
      <c r="A7" s="63" t="s">
        <v>324</v>
      </c>
      <c r="B7" s="65">
        <v>49243</v>
      </c>
      <c r="C7" s="65">
        <v>49973</v>
      </c>
    </row>
    <row r="8" spans="1:3" ht="13.5" customHeight="1">
      <c r="A8" s="63" t="s">
        <v>31</v>
      </c>
      <c r="B8" s="65">
        <v>18276</v>
      </c>
      <c r="C8" s="65">
        <v>20606</v>
      </c>
    </row>
    <row r="9" spans="1:3" ht="13.5" customHeight="1">
      <c r="A9" s="63" t="s">
        <v>29</v>
      </c>
      <c r="B9" s="65">
        <v>21786</v>
      </c>
      <c r="C9" s="65">
        <v>19565</v>
      </c>
    </row>
    <row r="10" spans="1:3" ht="13.5" customHeight="1">
      <c r="A10" s="63" t="s">
        <v>27</v>
      </c>
      <c r="B10" s="65">
        <v>19831</v>
      </c>
      <c r="C10" s="65">
        <v>18859</v>
      </c>
    </row>
    <row r="11" spans="1:3" ht="13.5" customHeight="1">
      <c r="A11" s="63" t="s">
        <v>26</v>
      </c>
      <c r="B11" s="65">
        <v>13988</v>
      </c>
      <c r="C11" s="65">
        <v>14879</v>
      </c>
    </row>
    <row r="12" spans="1:3" ht="13.5" customHeight="1">
      <c r="A12" s="63" t="s">
        <v>32</v>
      </c>
      <c r="B12" s="65">
        <v>11893</v>
      </c>
      <c r="C12" s="65">
        <v>12893</v>
      </c>
    </row>
    <row r="13" spans="1:3" ht="13.5" customHeight="1">
      <c r="A13" s="63" t="s">
        <v>30</v>
      </c>
      <c r="B13" s="65">
        <v>14150</v>
      </c>
      <c r="C13" s="65">
        <v>12543</v>
      </c>
    </row>
    <row r="14" spans="1:3" ht="13.5" customHeight="1">
      <c r="A14" s="63" t="s">
        <v>35</v>
      </c>
      <c r="B14" s="65">
        <v>26851</v>
      </c>
      <c r="C14" s="65">
        <v>11380</v>
      </c>
    </row>
    <row r="15" spans="1:3" ht="13.5" customHeight="1">
      <c r="A15" s="63" t="s">
        <v>34</v>
      </c>
      <c r="B15" s="65">
        <v>11923</v>
      </c>
      <c r="C15" s="65">
        <v>9615</v>
      </c>
    </row>
    <row r="16" spans="1:3" ht="13.5" customHeight="1">
      <c r="A16" s="63" t="s">
        <v>38</v>
      </c>
      <c r="B16" s="65">
        <v>2886</v>
      </c>
      <c r="C16" s="65">
        <v>3596</v>
      </c>
    </row>
    <row r="17" spans="1:3" ht="13.5" customHeight="1">
      <c r="A17" s="63" t="s">
        <v>40</v>
      </c>
      <c r="B17" s="65">
        <v>3000</v>
      </c>
      <c r="C17" s="65">
        <v>2941</v>
      </c>
    </row>
    <row r="18" spans="1:3" ht="13.5" customHeight="1">
      <c r="A18" s="63" t="s">
        <v>37</v>
      </c>
      <c r="B18" s="65">
        <v>3279</v>
      </c>
      <c r="C18" s="65">
        <v>2237</v>
      </c>
    </row>
    <row r="19" spans="1:3" ht="13.5" customHeight="1">
      <c r="A19" s="63" t="s">
        <v>36</v>
      </c>
      <c r="B19" s="65">
        <v>2015</v>
      </c>
      <c r="C19" s="65">
        <v>2232</v>
      </c>
    </row>
    <row r="20" spans="1:3" ht="13.5" customHeight="1">
      <c r="A20" s="63" t="s">
        <v>39</v>
      </c>
      <c r="B20" s="65">
        <v>2290</v>
      </c>
      <c r="C20" s="65">
        <v>2110</v>
      </c>
    </row>
    <row r="21" spans="1:3" ht="13.5" customHeight="1">
      <c r="A21" s="63" t="s">
        <v>41</v>
      </c>
      <c r="B21" s="65">
        <v>1592</v>
      </c>
      <c r="C21" s="65">
        <v>1471</v>
      </c>
    </row>
    <row r="22" spans="1:3" ht="13.5" customHeight="1">
      <c r="A22" s="63" t="s">
        <v>43</v>
      </c>
      <c r="B22" s="65">
        <v>871</v>
      </c>
      <c r="C22" s="65">
        <v>777</v>
      </c>
    </row>
    <row r="23" spans="1:3" ht="13.5" customHeight="1">
      <c r="A23" s="63" t="s">
        <v>42</v>
      </c>
      <c r="B23" s="65">
        <v>459</v>
      </c>
      <c r="C23" s="65">
        <v>494</v>
      </c>
    </row>
    <row r="24" spans="1:3" ht="13.5" customHeight="1">
      <c r="A24" s="62" t="s">
        <v>283</v>
      </c>
      <c r="B24" s="64">
        <v>90496</v>
      </c>
      <c r="C24" s="64">
        <v>91453</v>
      </c>
    </row>
    <row r="25" spans="1:3" ht="13.5" customHeight="1">
      <c r="A25" s="63" t="s">
        <v>45</v>
      </c>
      <c r="B25" s="65">
        <v>90496</v>
      </c>
      <c r="C25" s="65">
        <v>91453</v>
      </c>
    </row>
    <row r="26" spans="1:3" ht="13.5" customHeight="1">
      <c r="A26" s="62" t="s">
        <v>320</v>
      </c>
      <c r="B26" s="64">
        <v>1282</v>
      </c>
      <c r="C26" s="64">
        <v>31466</v>
      </c>
    </row>
    <row r="27" spans="1:3" ht="13.5" customHeight="1">
      <c r="A27" s="63" t="s">
        <v>101</v>
      </c>
      <c r="B27" s="65">
        <v>0</v>
      </c>
      <c r="C27" s="65">
        <v>17291</v>
      </c>
    </row>
    <row r="28" spans="1:3" ht="13.5" customHeight="1">
      <c r="A28" s="63" t="s">
        <v>103</v>
      </c>
      <c r="B28" s="65">
        <v>0</v>
      </c>
      <c r="C28" s="65">
        <v>12470</v>
      </c>
    </row>
    <row r="29" spans="1:3" ht="13.5" customHeight="1">
      <c r="A29" s="63" t="s">
        <v>47</v>
      </c>
      <c r="B29" s="65">
        <v>1282</v>
      </c>
      <c r="C29" s="65">
        <v>1205</v>
      </c>
    </row>
    <row r="30" spans="1:3" ht="13.5" customHeight="1">
      <c r="A30" s="63" t="s">
        <v>105</v>
      </c>
      <c r="B30" s="65">
        <v>0</v>
      </c>
      <c r="C30" s="65">
        <v>500</v>
      </c>
    </row>
    <row r="31" spans="1:3" ht="13.5" customHeight="1">
      <c r="A31" s="62" t="s">
        <v>284</v>
      </c>
      <c r="B31" s="64">
        <v>5504</v>
      </c>
      <c r="C31" s="64">
        <v>5356</v>
      </c>
    </row>
    <row r="32" spans="1:3" ht="13.5" customHeight="1">
      <c r="A32" s="63" t="s">
        <v>49</v>
      </c>
      <c r="B32" s="65">
        <v>2525</v>
      </c>
      <c r="C32" s="65">
        <v>2735</v>
      </c>
    </row>
    <row r="33" spans="1:3" ht="13.5" customHeight="1">
      <c r="A33" s="63" t="s">
        <v>50</v>
      </c>
      <c r="B33" s="65">
        <v>2778</v>
      </c>
      <c r="C33" s="65">
        <v>2430</v>
      </c>
    </row>
    <row r="34" spans="1:3" ht="13.5" customHeight="1">
      <c r="A34" s="63" t="s">
        <v>51</v>
      </c>
      <c r="B34" s="65">
        <v>201</v>
      </c>
      <c r="C34" s="65">
        <v>191</v>
      </c>
    </row>
    <row r="35" spans="1:3" ht="13.5" customHeight="1" thickBot="1">
      <c r="A35" s="66" t="s">
        <v>52</v>
      </c>
      <c r="B35" s="67">
        <v>581355</v>
      </c>
      <c r="C35" s="67">
        <v>544268</v>
      </c>
    </row>
    <row r="36" spans="1:3" ht="13.5" customHeight="1" thickTop="1">
      <c r="A36" s="41" t="s">
        <v>272</v>
      </c>
    </row>
    <row r="37" spans="1:3" ht="13.5" customHeight="1">
      <c r="A37" s="41" t="s">
        <v>375</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AFBF8-98AE-4F25-8550-10CB161F1988}">
  <dimension ref="A1:V36"/>
  <sheetViews>
    <sheetView zoomScaleNormal="100" workbookViewId="0"/>
  </sheetViews>
  <sheetFormatPr defaultRowHeight="13.5" customHeight="1"/>
  <cols>
    <col min="1" max="1" width="31.6640625" customWidth="1"/>
    <col min="2" max="12" width="6.5" customWidth="1"/>
    <col min="13" max="13" width="8.5" customWidth="1"/>
    <col min="14" max="22" width="6.5" customWidth="1"/>
  </cols>
  <sheetData>
    <row r="1" spans="1:22" ht="13.5" customHeight="1" thickBot="1">
      <c r="A1" s="13" t="s">
        <v>372</v>
      </c>
    </row>
    <row r="2" spans="1:22" ht="84.75">
      <c r="A2" s="69" t="s">
        <v>285</v>
      </c>
      <c r="B2" s="104" t="s">
        <v>57</v>
      </c>
      <c r="C2" s="104" t="s">
        <v>58</v>
      </c>
      <c r="D2" s="104" t="s">
        <v>59</v>
      </c>
      <c r="E2" s="104" t="s">
        <v>60</v>
      </c>
      <c r="F2" s="104" t="s">
        <v>61</v>
      </c>
      <c r="G2" s="104" t="s">
        <v>62</v>
      </c>
      <c r="H2" s="104" t="s">
        <v>63</v>
      </c>
      <c r="I2" s="104" t="s">
        <v>64</v>
      </c>
      <c r="J2" s="104" t="s">
        <v>65</v>
      </c>
      <c r="K2" s="104" t="s">
        <v>56</v>
      </c>
      <c r="L2" s="104" t="s">
        <v>55</v>
      </c>
      <c r="M2" s="104" t="s">
        <v>54</v>
      </c>
      <c r="N2" s="104" t="s">
        <v>66</v>
      </c>
      <c r="O2" s="104" t="s">
        <v>67</v>
      </c>
      <c r="P2" s="104" t="s">
        <v>68</v>
      </c>
      <c r="Q2" s="104" t="s">
        <v>69</v>
      </c>
      <c r="R2" s="104" t="s">
        <v>70</v>
      </c>
      <c r="S2" s="104" t="s">
        <v>71</v>
      </c>
      <c r="T2" s="104" t="s">
        <v>72</v>
      </c>
      <c r="U2" s="104" t="s">
        <v>53</v>
      </c>
      <c r="V2" s="104" t="s">
        <v>18</v>
      </c>
    </row>
    <row r="3" spans="1:22" ht="13.5" customHeight="1">
      <c r="A3" s="102" t="s">
        <v>366</v>
      </c>
      <c r="B3" s="103">
        <v>9674</v>
      </c>
      <c r="C3" s="103">
        <v>12945</v>
      </c>
      <c r="D3" s="103">
        <v>2896</v>
      </c>
      <c r="E3" s="103">
        <v>10591</v>
      </c>
      <c r="F3" s="103">
        <v>17892</v>
      </c>
      <c r="G3" s="103">
        <v>184</v>
      </c>
      <c r="H3" s="103">
        <v>18375</v>
      </c>
      <c r="I3" s="103">
        <v>13242</v>
      </c>
      <c r="J3" s="103">
        <v>7917</v>
      </c>
      <c r="K3" s="103">
        <v>15275</v>
      </c>
      <c r="L3" s="103">
        <v>60713</v>
      </c>
      <c r="M3" s="103">
        <v>81183</v>
      </c>
      <c r="N3" s="64">
        <v>19801</v>
      </c>
      <c r="O3" s="64">
        <v>7778</v>
      </c>
      <c r="P3" s="64">
        <v>15935</v>
      </c>
      <c r="Q3" s="64">
        <v>17385</v>
      </c>
      <c r="R3" s="64">
        <v>13459</v>
      </c>
      <c r="S3" s="64">
        <v>13672</v>
      </c>
      <c r="T3" s="64">
        <v>11689</v>
      </c>
      <c r="U3" s="64">
        <v>30295</v>
      </c>
      <c r="V3" s="64">
        <v>35092</v>
      </c>
    </row>
    <row r="4" spans="1:22" ht="13.5" customHeight="1">
      <c r="A4" s="63" t="s">
        <v>28</v>
      </c>
      <c r="B4" s="65">
        <v>3725</v>
      </c>
      <c r="C4" s="65">
        <v>5627</v>
      </c>
      <c r="D4" s="65">
        <v>1189</v>
      </c>
      <c r="E4" s="65">
        <v>2393</v>
      </c>
      <c r="F4" s="65">
        <v>7280</v>
      </c>
      <c r="G4" s="65">
        <v>84</v>
      </c>
      <c r="H4" s="65">
        <v>8274</v>
      </c>
      <c r="I4" s="65">
        <v>5088</v>
      </c>
      <c r="J4" s="65">
        <v>3301</v>
      </c>
      <c r="K4" s="65">
        <v>6055</v>
      </c>
      <c r="L4" s="65">
        <v>24272</v>
      </c>
      <c r="M4" s="65">
        <v>30634</v>
      </c>
      <c r="N4" s="65">
        <v>8045</v>
      </c>
      <c r="O4" s="65">
        <v>1991</v>
      </c>
      <c r="P4" s="65">
        <v>6650</v>
      </c>
      <c r="Q4" s="65">
        <v>7377</v>
      </c>
      <c r="R4" s="65">
        <v>5827</v>
      </c>
      <c r="S4" s="65">
        <v>4832</v>
      </c>
      <c r="T4" s="65">
        <v>4638</v>
      </c>
      <c r="U4" s="65">
        <v>9921</v>
      </c>
      <c r="V4" s="65">
        <v>3177</v>
      </c>
    </row>
    <row r="5" spans="1:22" ht="13.5" customHeight="1">
      <c r="A5" s="63" t="s">
        <v>33</v>
      </c>
      <c r="B5" s="65">
        <v>1999</v>
      </c>
      <c r="C5" s="65">
        <v>3057</v>
      </c>
      <c r="D5" s="65">
        <v>687</v>
      </c>
      <c r="E5" s="65">
        <v>2936</v>
      </c>
      <c r="F5" s="65">
        <v>3816</v>
      </c>
      <c r="G5" s="65">
        <v>23</v>
      </c>
      <c r="H5" s="65">
        <v>3155</v>
      </c>
      <c r="I5" s="65">
        <v>2595</v>
      </c>
      <c r="J5" s="65">
        <v>1194</v>
      </c>
      <c r="K5" s="65">
        <v>2609</v>
      </c>
      <c r="L5" s="65">
        <v>15949</v>
      </c>
      <c r="M5" s="65">
        <v>13930</v>
      </c>
      <c r="N5" s="65">
        <v>2626</v>
      </c>
      <c r="O5" s="65">
        <v>2311</v>
      </c>
      <c r="P5" s="65">
        <v>2813</v>
      </c>
      <c r="Q5" s="65">
        <v>2906</v>
      </c>
      <c r="R5" s="65">
        <v>2647</v>
      </c>
      <c r="S5" s="65">
        <v>2287</v>
      </c>
      <c r="T5" s="65">
        <v>3261</v>
      </c>
      <c r="U5" s="65">
        <v>7253</v>
      </c>
      <c r="V5" s="65">
        <v>1388</v>
      </c>
    </row>
    <row r="6" spans="1:22" ht="13.5" customHeight="1">
      <c r="A6" s="63" t="s">
        <v>25</v>
      </c>
      <c r="B6" s="65">
        <v>799</v>
      </c>
      <c r="C6" s="65">
        <v>802</v>
      </c>
      <c r="D6" s="65">
        <v>113</v>
      </c>
      <c r="E6" s="65">
        <v>1312</v>
      </c>
      <c r="F6" s="65">
        <v>1080</v>
      </c>
      <c r="G6" s="65">
        <v>26</v>
      </c>
      <c r="H6" s="65">
        <v>2292</v>
      </c>
      <c r="I6" s="65">
        <v>1731</v>
      </c>
      <c r="J6" s="65">
        <v>732</v>
      </c>
      <c r="K6" s="65">
        <v>2430</v>
      </c>
      <c r="L6" s="65">
        <v>2658</v>
      </c>
      <c r="M6" s="65">
        <v>9240</v>
      </c>
      <c r="N6" s="65">
        <v>2588</v>
      </c>
      <c r="O6" s="65">
        <v>1187</v>
      </c>
      <c r="P6" s="65">
        <v>1577</v>
      </c>
      <c r="Q6" s="65">
        <v>2471</v>
      </c>
      <c r="R6" s="65">
        <v>1748</v>
      </c>
      <c r="S6" s="65">
        <v>1333</v>
      </c>
      <c r="T6" s="65">
        <v>1410</v>
      </c>
      <c r="U6" s="65">
        <v>6444</v>
      </c>
      <c r="V6" s="65">
        <v>8000</v>
      </c>
    </row>
    <row r="7" spans="1:22" ht="13.5" customHeight="1">
      <c r="A7" s="63" t="s">
        <v>31</v>
      </c>
      <c r="B7" s="65">
        <v>372</v>
      </c>
      <c r="C7" s="65">
        <v>477</v>
      </c>
      <c r="D7" s="65">
        <v>89</v>
      </c>
      <c r="E7" s="65">
        <v>260</v>
      </c>
      <c r="F7" s="65">
        <v>692</v>
      </c>
      <c r="G7" s="65">
        <v>2</v>
      </c>
      <c r="H7" s="65">
        <v>314</v>
      </c>
      <c r="I7" s="65">
        <v>54</v>
      </c>
      <c r="J7" s="65">
        <v>294</v>
      </c>
      <c r="K7" s="65">
        <v>442</v>
      </c>
      <c r="L7" s="65">
        <v>2055</v>
      </c>
      <c r="M7" s="65">
        <v>7955</v>
      </c>
      <c r="N7" s="65">
        <v>705</v>
      </c>
      <c r="O7" s="65">
        <v>528</v>
      </c>
      <c r="P7" s="65">
        <v>418</v>
      </c>
      <c r="Q7" s="65">
        <v>985</v>
      </c>
      <c r="R7" s="65">
        <v>594</v>
      </c>
      <c r="S7" s="65">
        <v>784</v>
      </c>
      <c r="T7" s="65">
        <v>445</v>
      </c>
      <c r="U7" s="65">
        <v>906</v>
      </c>
      <c r="V7" s="65">
        <v>2235</v>
      </c>
    </row>
    <row r="8" spans="1:22" ht="13.5" customHeight="1">
      <c r="A8" s="63" t="s">
        <v>29</v>
      </c>
      <c r="B8" s="65">
        <v>532</v>
      </c>
      <c r="C8" s="65">
        <v>678</v>
      </c>
      <c r="D8" s="65">
        <v>121</v>
      </c>
      <c r="E8" s="65">
        <v>1140</v>
      </c>
      <c r="F8" s="65">
        <v>682</v>
      </c>
      <c r="G8" s="65">
        <v>3</v>
      </c>
      <c r="H8" s="65">
        <v>643</v>
      </c>
      <c r="I8" s="65">
        <v>707</v>
      </c>
      <c r="J8" s="65">
        <v>205</v>
      </c>
      <c r="K8" s="65">
        <v>658</v>
      </c>
      <c r="L8" s="65">
        <v>3574</v>
      </c>
      <c r="M8" s="65">
        <v>3710</v>
      </c>
      <c r="N8" s="65">
        <v>622</v>
      </c>
      <c r="O8" s="65">
        <v>20</v>
      </c>
      <c r="P8" s="65">
        <v>676</v>
      </c>
      <c r="Q8" s="65">
        <v>522</v>
      </c>
      <c r="R8" s="65">
        <v>673</v>
      </c>
      <c r="S8" s="65">
        <v>530</v>
      </c>
      <c r="T8" s="65">
        <v>0</v>
      </c>
      <c r="U8" s="65">
        <v>814</v>
      </c>
      <c r="V8" s="65">
        <v>3055</v>
      </c>
    </row>
    <row r="9" spans="1:22" ht="13.5" customHeight="1">
      <c r="A9" s="63" t="s">
        <v>27</v>
      </c>
      <c r="B9" s="65">
        <v>335</v>
      </c>
      <c r="C9" s="65">
        <v>711</v>
      </c>
      <c r="D9" s="65">
        <v>142</v>
      </c>
      <c r="E9" s="65">
        <v>621</v>
      </c>
      <c r="F9" s="65">
        <v>850</v>
      </c>
      <c r="G9" s="65">
        <v>24</v>
      </c>
      <c r="H9" s="65">
        <v>1072</v>
      </c>
      <c r="I9" s="65">
        <v>473</v>
      </c>
      <c r="J9" s="65">
        <v>186</v>
      </c>
      <c r="K9" s="65">
        <v>618</v>
      </c>
      <c r="L9" s="65">
        <v>2315</v>
      </c>
      <c r="M9" s="65">
        <v>2906</v>
      </c>
      <c r="N9" s="65">
        <v>751</v>
      </c>
      <c r="O9" s="65">
        <v>191</v>
      </c>
      <c r="P9" s="65">
        <v>491</v>
      </c>
      <c r="Q9" s="65">
        <v>595</v>
      </c>
      <c r="R9" s="65">
        <v>581</v>
      </c>
      <c r="S9" s="65">
        <v>882</v>
      </c>
      <c r="T9" s="65">
        <v>683</v>
      </c>
      <c r="U9" s="65">
        <v>531</v>
      </c>
      <c r="V9" s="65">
        <v>3901</v>
      </c>
    </row>
    <row r="10" spans="1:22" ht="13.5" customHeight="1">
      <c r="A10" s="63" t="s">
        <v>26</v>
      </c>
      <c r="B10" s="65">
        <v>63</v>
      </c>
      <c r="C10" s="65">
        <v>44</v>
      </c>
      <c r="D10" s="65">
        <v>160</v>
      </c>
      <c r="E10" s="65">
        <v>368</v>
      </c>
      <c r="F10" s="65">
        <v>493</v>
      </c>
      <c r="G10" s="65">
        <v>0</v>
      </c>
      <c r="H10" s="65">
        <v>0</v>
      </c>
      <c r="I10" s="65">
        <v>624</v>
      </c>
      <c r="J10" s="65">
        <v>208</v>
      </c>
      <c r="K10" s="65">
        <v>0</v>
      </c>
      <c r="L10" s="65">
        <v>1822</v>
      </c>
      <c r="M10" s="65">
        <v>4405</v>
      </c>
      <c r="N10" s="65">
        <v>617</v>
      </c>
      <c r="O10" s="65">
        <v>97</v>
      </c>
      <c r="P10" s="65">
        <v>375</v>
      </c>
      <c r="Q10" s="65">
        <v>8</v>
      </c>
      <c r="R10" s="65">
        <v>0</v>
      </c>
      <c r="S10" s="65">
        <v>350</v>
      </c>
      <c r="T10" s="65">
        <v>155</v>
      </c>
      <c r="U10" s="65">
        <v>584</v>
      </c>
      <c r="V10" s="65">
        <v>4506</v>
      </c>
    </row>
    <row r="11" spans="1:22" ht="13.5" customHeight="1">
      <c r="A11" s="63" t="s">
        <v>32</v>
      </c>
      <c r="B11" s="65">
        <v>225</v>
      </c>
      <c r="C11" s="65">
        <v>349</v>
      </c>
      <c r="D11" s="65">
        <v>151</v>
      </c>
      <c r="E11" s="65">
        <v>194</v>
      </c>
      <c r="F11" s="65">
        <v>576</v>
      </c>
      <c r="G11" s="65">
        <v>0</v>
      </c>
      <c r="H11" s="65">
        <v>521</v>
      </c>
      <c r="I11" s="65">
        <v>70</v>
      </c>
      <c r="J11" s="65">
        <v>457</v>
      </c>
      <c r="K11" s="65">
        <v>131</v>
      </c>
      <c r="L11" s="65">
        <v>2587</v>
      </c>
      <c r="M11" s="65">
        <v>1649</v>
      </c>
      <c r="N11" s="65">
        <v>579</v>
      </c>
      <c r="O11" s="65">
        <v>333</v>
      </c>
      <c r="P11" s="65">
        <v>460</v>
      </c>
      <c r="Q11" s="65">
        <v>539</v>
      </c>
      <c r="R11" s="65">
        <v>227</v>
      </c>
      <c r="S11" s="65">
        <v>614</v>
      </c>
      <c r="T11" s="65">
        <v>378</v>
      </c>
      <c r="U11" s="65">
        <v>676</v>
      </c>
      <c r="V11" s="65">
        <v>2177</v>
      </c>
    </row>
    <row r="12" spans="1:22" ht="13.5" customHeight="1">
      <c r="A12" s="63" t="s">
        <v>30</v>
      </c>
      <c r="B12" s="65">
        <v>240</v>
      </c>
      <c r="C12" s="65">
        <v>283</v>
      </c>
      <c r="D12" s="65">
        <v>84</v>
      </c>
      <c r="E12" s="65">
        <v>340</v>
      </c>
      <c r="F12" s="65">
        <v>301</v>
      </c>
      <c r="G12" s="65">
        <v>7</v>
      </c>
      <c r="H12" s="65">
        <v>589</v>
      </c>
      <c r="I12" s="65">
        <v>447</v>
      </c>
      <c r="J12" s="65">
        <v>213</v>
      </c>
      <c r="K12" s="65">
        <v>626</v>
      </c>
      <c r="L12" s="65">
        <v>1241</v>
      </c>
      <c r="M12" s="65">
        <v>2136</v>
      </c>
      <c r="N12" s="65">
        <v>385</v>
      </c>
      <c r="O12" s="65">
        <v>158</v>
      </c>
      <c r="P12" s="65">
        <v>273</v>
      </c>
      <c r="Q12" s="65">
        <v>546</v>
      </c>
      <c r="R12" s="65">
        <v>369</v>
      </c>
      <c r="S12" s="65">
        <v>317</v>
      </c>
      <c r="T12" s="65">
        <v>351</v>
      </c>
      <c r="U12" s="65">
        <v>1192</v>
      </c>
      <c r="V12" s="65">
        <v>2445</v>
      </c>
    </row>
    <row r="13" spans="1:22" ht="13.5" customHeight="1">
      <c r="A13" s="63" t="s">
        <v>35</v>
      </c>
      <c r="B13" s="65">
        <v>459</v>
      </c>
      <c r="C13" s="65">
        <v>47</v>
      </c>
      <c r="D13" s="65">
        <v>0</v>
      </c>
      <c r="E13" s="65">
        <v>57</v>
      </c>
      <c r="F13" s="65">
        <v>791</v>
      </c>
      <c r="G13" s="65">
        <v>8</v>
      </c>
      <c r="H13" s="65">
        <v>674</v>
      </c>
      <c r="I13" s="65">
        <v>194</v>
      </c>
      <c r="J13" s="65">
        <v>357</v>
      </c>
      <c r="K13" s="65">
        <v>806</v>
      </c>
      <c r="L13" s="65">
        <v>1100</v>
      </c>
      <c r="M13" s="65">
        <v>0</v>
      </c>
      <c r="N13" s="65">
        <v>2011</v>
      </c>
      <c r="O13" s="65">
        <v>611</v>
      </c>
      <c r="P13" s="65">
        <v>993</v>
      </c>
      <c r="Q13" s="65">
        <v>529</v>
      </c>
      <c r="R13" s="65">
        <v>2</v>
      </c>
      <c r="S13" s="65">
        <v>1053</v>
      </c>
      <c r="T13" s="65">
        <v>0</v>
      </c>
      <c r="U13" s="65">
        <v>1132</v>
      </c>
      <c r="V13" s="65">
        <v>556</v>
      </c>
    </row>
    <row r="14" spans="1:22" ht="13.5" customHeight="1">
      <c r="A14" s="63" t="s">
        <v>34</v>
      </c>
      <c r="B14" s="65">
        <v>328</v>
      </c>
      <c r="C14" s="65">
        <v>283</v>
      </c>
      <c r="D14" s="65">
        <v>70</v>
      </c>
      <c r="E14" s="65">
        <v>471</v>
      </c>
      <c r="F14" s="65">
        <v>418</v>
      </c>
      <c r="G14" s="65">
        <v>5</v>
      </c>
      <c r="H14" s="65">
        <v>295</v>
      </c>
      <c r="I14" s="65">
        <v>485</v>
      </c>
      <c r="J14" s="65">
        <v>368</v>
      </c>
      <c r="K14" s="65">
        <v>385</v>
      </c>
      <c r="L14" s="65">
        <v>1422</v>
      </c>
      <c r="M14" s="65">
        <v>1516</v>
      </c>
      <c r="N14" s="65">
        <v>325</v>
      </c>
      <c r="O14" s="65">
        <v>19</v>
      </c>
      <c r="P14" s="65">
        <v>605</v>
      </c>
      <c r="Q14" s="65">
        <v>422</v>
      </c>
      <c r="R14" s="65">
        <v>412</v>
      </c>
      <c r="S14" s="65">
        <v>234</v>
      </c>
      <c r="T14" s="65">
        <v>0</v>
      </c>
      <c r="U14" s="65">
        <v>194</v>
      </c>
      <c r="V14" s="65">
        <v>1358</v>
      </c>
    </row>
    <row r="15" spans="1:22" ht="13.5" customHeight="1">
      <c r="A15" s="63" t="s">
        <v>38</v>
      </c>
      <c r="B15" s="65">
        <v>73</v>
      </c>
      <c r="C15" s="65">
        <v>123</v>
      </c>
      <c r="D15" s="65">
        <v>18</v>
      </c>
      <c r="E15" s="65">
        <v>98</v>
      </c>
      <c r="F15" s="65">
        <v>232</v>
      </c>
      <c r="G15" s="65">
        <v>0</v>
      </c>
      <c r="H15" s="65">
        <v>91</v>
      </c>
      <c r="I15" s="65">
        <v>537</v>
      </c>
      <c r="J15" s="65">
        <v>48</v>
      </c>
      <c r="K15" s="65">
        <v>122</v>
      </c>
      <c r="L15" s="65">
        <v>277</v>
      </c>
      <c r="M15" s="65">
        <v>872</v>
      </c>
      <c r="N15" s="65">
        <v>76</v>
      </c>
      <c r="O15" s="65">
        <v>67</v>
      </c>
      <c r="P15" s="65">
        <v>82</v>
      </c>
      <c r="Q15" s="65">
        <v>124</v>
      </c>
      <c r="R15" s="65">
        <v>127</v>
      </c>
      <c r="S15" s="65">
        <v>93</v>
      </c>
      <c r="T15" s="65">
        <v>92</v>
      </c>
      <c r="U15" s="65">
        <v>120</v>
      </c>
      <c r="V15" s="65">
        <v>324</v>
      </c>
    </row>
    <row r="16" spans="1:22" ht="13.5" customHeight="1">
      <c r="A16" s="63" t="s">
        <v>40</v>
      </c>
      <c r="B16" s="65">
        <v>125</v>
      </c>
      <c r="C16" s="65">
        <v>101</v>
      </c>
      <c r="D16" s="65">
        <v>22</v>
      </c>
      <c r="E16" s="65">
        <v>15</v>
      </c>
      <c r="F16" s="65">
        <v>219</v>
      </c>
      <c r="G16" s="65">
        <v>0</v>
      </c>
      <c r="H16" s="65">
        <v>126</v>
      </c>
      <c r="I16" s="65">
        <v>68</v>
      </c>
      <c r="J16" s="65">
        <v>74</v>
      </c>
      <c r="K16" s="65">
        <v>63</v>
      </c>
      <c r="L16" s="65">
        <v>495</v>
      </c>
      <c r="M16" s="65">
        <v>674</v>
      </c>
      <c r="N16" s="65">
        <v>76</v>
      </c>
      <c r="O16" s="65">
        <v>94</v>
      </c>
      <c r="P16" s="65">
        <v>87</v>
      </c>
      <c r="Q16" s="65">
        <v>88</v>
      </c>
      <c r="R16" s="65">
        <v>43</v>
      </c>
      <c r="S16" s="65">
        <v>91</v>
      </c>
      <c r="T16" s="65">
        <v>177</v>
      </c>
      <c r="U16" s="65">
        <v>1</v>
      </c>
      <c r="V16" s="65">
        <v>302</v>
      </c>
    </row>
    <row r="17" spans="1:22" ht="13.5" customHeight="1">
      <c r="A17" s="63" t="s">
        <v>37</v>
      </c>
      <c r="B17" s="65">
        <v>243</v>
      </c>
      <c r="C17" s="65">
        <v>184</v>
      </c>
      <c r="D17" s="65">
        <v>8</v>
      </c>
      <c r="E17" s="65">
        <v>55</v>
      </c>
      <c r="F17" s="65">
        <v>33</v>
      </c>
      <c r="G17" s="65">
        <v>0</v>
      </c>
      <c r="H17" s="65">
        <v>47</v>
      </c>
      <c r="I17" s="65">
        <v>61</v>
      </c>
      <c r="J17" s="65">
        <v>45</v>
      </c>
      <c r="K17" s="65">
        <v>91</v>
      </c>
      <c r="L17" s="65">
        <v>267</v>
      </c>
      <c r="M17" s="65">
        <v>308</v>
      </c>
      <c r="N17" s="65">
        <v>62</v>
      </c>
      <c r="O17" s="65">
        <v>35</v>
      </c>
      <c r="P17" s="65">
        <v>171</v>
      </c>
      <c r="Q17" s="65">
        <v>46</v>
      </c>
      <c r="R17" s="65">
        <v>6</v>
      </c>
      <c r="S17" s="65">
        <v>49</v>
      </c>
      <c r="T17" s="65">
        <v>0</v>
      </c>
      <c r="U17" s="65">
        <v>96</v>
      </c>
      <c r="V17" s="65">
        <v>430</v>
      </c>
    </row>
    <row r="18" spans="1:22" ht="13.5" customHeight="1">
      <c r="A18" s="63" t="s">
        <v>36</v>
      </c>
      <c r="B18" s="65">
        <v>72</v>
      </c>
      <c r="C18" s="65">
        <v>84</v>
      </c>
      <c r="D18" s="65">
        <v>11</v>
      </c>
      <c r="E18" s="65">
        <v>93</v>
      </c>
      <c r="F18" s="65">
        <v>96</v>
      </c>
      <c r="G18" s="65">
        <v>0</v>
      </c>
      <c r="H18" s="65">
        <v>43</v>
      </c>
      <c r="I18" s="65">
        <v>0</v>
      </c>
      <c r="J18" s="65">
        <v>27</v>
      </c>
      <c r="K18" s="65">
        <v>64</v>
      </c>
      <c r="L18" s="65">
        <v>194</v>
      </c>
      <c r="M18" s="65">
        <v>441</v>
      </c>
      <c r="N18" s="65">
        <v>105</v>
      </c>
      <c r="O18" s="65">
        <v>23</v>
      </c>
      <c r="P18" s="65">
        <v>96</v>
      </c>
      <c r="Q18" s="65">
        <v>76</v>
      </c>
      <c r="R18" s="65">
        <v>66</v>
      </c>
      <c r="S18" s="65">
        <v>67</v>
      </c>
      <c r="T18" s="65">
        <v>40</v>
      </c>
      <c r="U18" s="65">
        <v>137</v>
      </c>
      <c r="V18" s="65">
        <v>497</v>
      </c>
    </row>
    <row r="19" spans="1:22" ht="13.5" customHeight="1">
      <c r="A19" s="63" t="s">
        <v>39</v>
      </c>
      <c r="B19" s="65">
        <v>47</v>
      </c>
      <c r="C19" s="65">
        <v>27</v>
      </c>
      <c r="D19" s="65">
        <v>20</v>
      </c>
      <c r="E19" s="65">
        <v>153</v>
      </c>
      <c r="F19" s="65">
        <v>240</v>
      </c>
      <c r="G19" s="65">
        <v>2</v>
      </c>
      <c r="H19" s="65">
        <v>109</v>
      </c>
      <c r="I19" s="65">
        <v>103</v>
      </c>
      <c r="J19" s="65">
        <v>131</v>
      </c>
      <c r="K19" s="65">
        <v>99</v>
      </c>
      <c r="L19" s="65">
        <v>190</v>
      </c>
      <c r="M19" s="65">
        <v>196</v>
      </c>
      <c r="N19" s="65">
        <v>132</v>
      </c>
      <c r="O19" s="65">
        <v>0</v>
      </c>
      <c r="P19" s="65">
        <v>51</v>
      </c>
      <c r="Q19" s="65">
        <v>88</v>
      </c>
      <c r="R19" s="65">
        <v>88</v>
      </c>
      <c r="S19" s="65">
        <v>88</v>
      </c>
      <c r="T19" s="65">
        <v>1</v>
      </c>
      <c r="U19" s="65">
        <v>22</v>
      </c>
      <c r="V19" s="65">
        <v>323</v>
      </c>
    </row>
    <row r="20" spans="1:22" ht="13.5" customHeight="1">
      <c r="A20" s="63" t="s">
        <v>41</v>
      </c>
      <c r="B20" s="65">
        <v>21</v>
      </c>
      <c r="C20" s="65">
        <v>41</v>
      </c>
      <c r="D20" s="65">
        <v>4</v>
      </c>
      <c r="E20" s="65">
        <v>41</v>
      </c>
      <c r="F20" s="65">
        <v>30</v>
      </c>
      <c r="G20" s="65">
        <v>0</v>
      </c>
      <c r="H20" s="65">
        <v>52</v>
      </c>
      <c r="I20" s="65">
        <v>5</v>
      </c>
      <c r="J20" s="65">
        <v>24</v>
      </c>
      <c r="K20" s="65">
        <v>38</v>
      </c>
      <c r="L20" s="65">
        <v>137</v>
      </c>
      <c r="M20" s="65">
        <v>386</v>
      </c>
      <c r="N20" s="65">
        <v>42</v>
      </c>
      <c r="O20" s="65">
        <v>72</v>
      </c>
      <c r="P20" s="65">
        <v>45</v>
      </c>
      <c r="Q20" s="65">
        <v>34</v>
      </c>
      <c r="R20" s="65">
        <v>39</v>
      </c>
      <c r="S20" s="65">
        <v>32</v>
      </c>
      <c r="T20" s="65">
        <v>32</v>
      </c>
      <c r="U20" s="65">
        <v>138</v>
      </c>
      <c r="V20" s="65">
        <v>258</v>
      </c>
    </row>
    <row r="21" spans="1:22" ht="13.5" customHeight="1">
      <c r="A21" s="63" t="s">
        <v>43</v>
      </c>
      <c r="B21" s="65">
        <v>5</v>
      </c>
      <c r="C21" s="65">
        <v>9</v>
      </c>
      <c r="D21" s="65">
        <v>1</v>
      </c>
      <c r="E21" s="65">
        <v>26</v>
      </c>
      <c r="F21" s="65">
        <v>33</v>
      </c>
      <c r="G21" s="65">
        <v>0</v>
      </c>
      <c r="H21" s="65">
        <v>40</v>
      </c>
      <c r="I21" s="65">
        <v>0</v>
      </c>
      <c r="J21" s="65">
        <v>46</v>
      </c>
      <c r="K21" s="65">
        <v>18</v>
      </c>
      <c r="L21" s="65">
        <v>121</v>
      </c>
      <c r="M21" s="65">
        <v>100</v>
      </c>
      <c r="N21" s="65">
        <v>39</v>
      </c>
      <c r="O21" s="65">
        <v>32</v>
      </c>
      <c r="P21" s="65">
        <v>63</v>
      </c>
      <c r="Q21" s="65">
        <v>8</v>
      </c>
      <c r="R21" s="65">
        <v>6</v>
      </c>
      <c r="S21" s="65">
        <v>17</v>
      </c>
      <c r="T21" s="65">
        <v>10</v>
      </c>
      <c r="U21" s="65">
        <v>134</v>
      </c>
      <c r="V21" s="65">
        <v>69</v>
      </c>
    </row>
    <row r="22" spans="1:22" ht="13.5" customHeight="1">
      <c r="A22" s="63" t="s">
        <v>42</v>
      </c>
      <c r="B22" s="65">
        <v>11</v>
      </c>
      <c r="C22" s="65">
        <v>18</v>
      </c>
      <c r="D22" s="65">
        <v>6</v>
      </c>
      <c r="E22" s="65">
        <v>18</v>
      </c>
      <c r="F22" s="65">
        <v>30</v>
      </c>
      <c r="G22" s="65">
        <v>0</v>
      </c>
      <c r="H22" s="65">
        <v>38</v>
      </c>
      <c r="I22" s="65">
        <v>0</v>
      </c>
      <c r="J22" s="65">
        <v>7</v>
      </c>
      <c r="K22" s="65">
        <v>20</v>
      </c>
      <c r="L22" s="65">
        <v>37</v>
      </c>
      <c r="M22" s="65">
        <v>125</v>
      </c>
      <c r="N22" s="65">
        <v>15</v>
      </c>
      <c r="O22" s="65">
        <v>9</v>
      </c>
      <c r="P22" s="65">
        <v>9</v>
      </c>
      <c r="Q22" s="65">
        <v>21</v>
      </c>
      <c r="R22" s="65">
        <v>4</v>
      </c>
      <c r="S22" s="65">
        <v>19</v>
      </c>
      <c r="T22" s="65">
        <v>16</v>
      </c>
      <c r="U22" s="65">
        <v>0</v>
      </c>
      <c r="V22" s="65">
        <v>91</v>
      </c>
    </row>
    <row r="23" spans="1:22" ht="13.5" customHeight="1">
      <c r="A23" s="62" t="s">
        <v>369</v>
      </c>
      <c r="B23" s="64">
        <v>1700</v>
      </c>
      <c r="C23" s="64">
        <v>2885</v>
      </c>
      <c r="D23" s="64">
        <v>0</v>
      </c>
      <c r="E23" s="64">
        <v>2791</v>
      </c>
      <c r="F23" s="64">
        <v>0</v>
      </c>
      <c r="G23" s="64">
        <v>897</v>
      </c>
      <c r="H23" s="64">
        <v>2618</v>
      </c>
      <c r="I23" s="64">
        <v>2345</v>
      </c>
      <c r="J23" s="64">
        <v>2082</v>
      </c>
      <c r="K23" s="64">
        <v>0</v>
      </c>
      <c r="L23" s="64">
        <v>8543</v>
      </c>
      <c r="M23" s="64">
        <v>32924</v>
      </c>
      <c r="N23" s="64">
        <v>2574</v>
      </c>
      <c r="O23" s="64">
        <v>4420</v>
      </c>
      <c r="P23" s="64">
        <v>2337</v>
      </c>
      <c r="Q23" s="64">
        <v>2413</v>
      </c>
      <c r="R23" s="64">
        <v>2621</v>
      </c>
      <c r="S23" s="64">
        <v>1900</v>
      </c>
      <c r="T23" s="64">
        <v>2182</v>
      </c>
      <c r="U23" s="64">
        <v>2032</v>
      </c>
      <c r="V23" s="64">
        <v>14189</v>
      </c>
    </row>
    <row r="24" spans="1:22" ht="13.5" customHeight="1">
      <c r="A24" s="63" t="s">
        <v>45</v>
      </c>
      <c r="B24" s="65">
        <v>1700</v>
      </c>
      <c r="C24" s="65">
        <v>2885</v>
      </c>
      <c r="D24" s="65">
        <v>0</v>
      </c>
      <c r="E24" s="65">
        <v>2791</v>
      </c>
      <c r="F24" s="65">
        <v>0</v>
      </c>
      <c r="G24" s="65">
        <v>897</v>
      </c>
      <c r="H24" s="65">
        <v>2618</v>
      </c>
      <c r="I24" s="65">
        <v>2345</v>
      </c>
      <c r="J24" s="65">
        <v>2082</v>
      </c>
      <c r="K24" s="65">
        <v>0</v>
      </c>
      <c r="L24" s="65">
        <v>8543</v>
      </c>
      <c r="M24" s="65">
        <v>32924</v>
      </c>
      <c r="N24" s="65">
        <v>2574</v>
      </c>
      <c r="O24" s="65">
        <v>4420</v>
      </c>
      <c r="P24" s="65">
        <v>2337</v>
      </c>
      <c r="Q24" s="65">
        <v>2413</v>
      </c>
      <c r="R24" s="65">
        <v>2621</v>
      </c>
      <c r="S24" s="65">
        <v>1900</v>
      </c>
      <c r="T24" s="65">
        <v>2182</v>
      </c>
      <c r="U24" s="65">
        <v>2032</v>
      </c>
      <c r="V24" s="65">
        <v>14189</v>
      </c>
    </row>
    <row r="25" spans="1:22" ht="13.5" customHeight="1">
      <c r="A25" s="62" t="s">
        <v>370</v>
      </c>
      <c r="B25" s="64">
        <v>20</v>
      </c>
      <c r="C25" s="64">
        <v>765</v>
      </c>
      <c r="D25" s="64">
        <v>171</v>
      </c>
      <c r="E25" s="64">
        <v>645</v>
      </c>
      <c r="F25" s="64">
        <v>1760</v>
      </c>
      <c r="G25" s="64">
        <v>518</v>
      </c>
      <c r="H25" s="64">
        <v>2162</v>
      </c>
      <c r="I25" s="64">
        <v>496</v>
      </c>
      <c r="J25" s="64">
        <v>1025</v>
      </c>
      <c r="K25" s="64">
        <v>38</v>
      </c>
      <c r="L25" s="64">
        <v>3359</v>
      </c>
      <c r="M25" s="64">
        <v>13906</v>
      </c>
      <c r="N25" s="64">
        <v>1315</v>
      </c>
      <c r="O25" s="64">
        <v>677</v>
      </c>
      <c r="P25" s="64">
        <v>618</v>
      </c>
      <c r="Q25" s="64">
        <v>0</v>
      </c>
      <c r="R25" s="64">
        <v>889</v>
      </c>
      <c r="S25" s="64">
        <v>946</v>
      </c>
      <c r="T25" s="64">
        <v>391</v>
      </c>
      <c r="U25" s="64">
        <v>997</v>
      </c>
      <c r="V25" s="64">
        <v>768</v>
      </c>
    </row>
    <row r="26" spans="1:22" ht="13.5" customHeight="1">
      <c r="A26" s="37" t="s">
        <v>101</v>
      </c>
      <c r="B26" s="65">
        <v>0</v>
      </c>
      <c r="C26" s="65">
        <v>450</v>
      </c>
      <c r="D26" s="65">
        <v>100</v>
      </c>
      <c r="E26" s="65">
        <v>328</v>
      </c>
      <c r="F26" s="65">
        <v>917</v>
      </c>
      <c r="G26" s="65">
        <v>309</v>
      </c>
      <c r="H26" s="65">
        <v>1213</v>
      </c>
      <c r="I26" s="65">
        <v>250</v>
      </c>
      <c r="J26" s="65">
        <v>489</v>
      </c>
      <c r="K26" s="65">
        <v>0</v>
      </c>
      <c r="L26" s="65">
        <v>1956</v>
      </c>
      <c r="M26" s="65">
        <v>7695</v>
      </c>
      <c r="N26" s="65">
        <v>700</v>
      </c>
      <c r="O26" s="65">
        <v>430</v>
      </c>
      <c r="P26" s="65">
        <v>400</v>
      </c>
      <c r="Q26" s="65">
        <v>0</v>
      </c>
      <c r="R26" s="65">
        <v>424</v>
      </c>
      <c r="S26" s="65">
        <v>402</v>
      </c>
      <c r="T26" s="65">
        <v>188</v>
      </c>
      <c r="U26" s="65">
        <v>627</v>
      </c>
      <c r="V26" s="65">
        <v>413</v>
      </c>
    </row>
    <row r="27" spans="1:22" ht="13.5" customHeight="1">
      <c r="A27" s="37" t="s">
        <v>103</v>
      </c>
      <c r="B27" s="64">
        <v>0</v>
      </c>
      <c r="C27" s="64">
        <v>294</v>
      </c>
      <c r="D27" s="64">
        <v>45</v>
      </c>
      <c r="E27" s="64">
        <v>263</v>
      </c>
      <c r="F27" s="64">
        <v>694</v>
      </c>
      <c r="G27" s="64">
        <v>190</v>
      </c>
      <c r="H27" s="64">
        <v>876</v>
      </c>
      <c r="I27" s="64">
        <v>194</v>
      </c>
      <c r="J27" s="64">
        <v>496</v>
      </c>
      <c r="K27" s="64">
        <v>0</v>
      </c>
      <c r="L27" s="64">
        <v>1228</v>
      </c>
      <c r="M27" s="64">
        <v>5644</v>
      </c>
      <c r="N27" s="64">
        <v>569</v>
      </c>
      <c r="O27" s="64">
        <v>174</v>
      </c>
      <c r="P27" s="64">
        <v>185</v>
      </c>
      <c r="Q27" s="64">
        <v>0</v>
      </c>
      <c r="R27" s="64">
        <v>405</v>
      </c>
      <c r="S27" s="64">
        <v>516</v>
      </c>
      <c r="T27" s="64">
        <v>157</v>
      </c>
      <c r="U27" s="64">
        <v>273</v>
      </c>
      <c r="V27" s="64">
        <v>267</v>
      </c>
    </row>
    <row r="28" spans="1:22" ht="13.5" customHeight="1">
      <c r="A28" s="37" t="s">
        <v>47</v>
      </c>
      <c r="B28" s="65">
        <v>20</v>
      </c>
      <c r="C28" s="65">
        <v>16</v>
      </c>
      <c r="D28" s="65">
        <v>19</v>
      </c>
      <c r="E28" s="65">
        <v>45</v>
      </c>
      <c r="F28" s="65">
        <v>141</v>
      </c>
      <c r="G28" s="65">
        <v>18</v>
      </c>
      <c r="H28" s="65">
        <v>64</v>
      </c>
      <c r="I28" s="65">
        <v>37</v>
      </c>
      <c r="J28" s="65">
        <v>35</v>
      </c>
      <c r="K28" s="65">
        <v>38</v>
      </c>
      <c r="L28" s="65">
        <v>87</v>
      </c>
      <c r="M28" s="65">
        <v>320</v>
      </c>
      <c r="N28" s="65">
        <v>34</v>
      </c>
      <c r="O28" s="65">
        <v>44</v>
      </c>
      <c r="P28" s="65">
        <v>29</v>
      </c>
      <c r="Q28" s="65">
        <v>0</v>
      </c>
      <c r="R28" s="65">
        <v>54</v>
      </c>
      <c r="S28" s="65">
        <v>8</v>
      </c>
      <c r="T28" s="65">
        <v>42</v>
      </c>
      <c r="U28" s="65">
        <v>74</v>
      </c>
      <c r="V28" s="65">
        <v>80</v>
      </c>
    </row>
    <row r="29" spans="1:22" ht="13.5" customHeight="1">
      <c r="A29" s="37" t="s">
        <v>105</v>
      </c>
      <c r="B29" s="65">
        <v>0</v>
      </c>
      <c r="C29" s="65">
        <v>5</v>
      </c>
      <c r="D29" s="65">
        <v>7</v>
      </c>
      <c r="E29" s="65">
        <v>9</v>
      </c>
      <c r="F29" s="65">
        <v>8</v>
      </c>
      <c r="G29" s="65">
        <v>1</v>
      </c>
      <c r="H29" s="65">
        <v>9</v>
      </c>
      <c r="I29" s="65">
        <v>15</v>
      </c>
      <c r="J29" s="65">
        <v>5</v>
      </c>
      <c r="K29" s="65">
        <v>0</v>
      </c>
      <c r="L29" s="65">
        <v>88</v>
      </c>
      <c r="M29" s="65">
        <v>247</v>
      </c>
      <c r="N29" s="65">
        <v>12</v>
      </c>
      <c r="O29" s="65">
        <v>29</v>
      </c>
      <c r="P29" s="65">
        <v>4</v>
      </c>
      <c r="Q29" s="65">
        <v>0</v>
      </c>
      <c r="R29" s="65">
        <v>6</v>
      </c>
      <c r="S29" s="65">
        <v>20</v>
      </c>
      <c r="T29" s="65">
        <v>4</v>
      </c>
      <c r="U29" s="65">
        <v>23</v>
      </c>
      <c r="V29" s="65">
        <v>8</v>
      </c>
    </row>
    <row r="30" spans="1:22" ht="13.5" customHeight="1">
      <c r="A30" s="62" t="s">
        <v>367</v>
      </c>
      <c r="B30" s="101">
        <v>113</v>
      </c>
      <c r="C30" s="101">
        <v>122</v>
      </c>
      <c r="D30" s="101">
        <v>81</v>
      </c>
      <c r="E30" s="101">
        <v>78</v>
      </c>
      <c r="F30" s="101">
        <v>227</v>
      </c>
      <c r="G30" s="101">
        <v>56</v>
      </c>
      <c r="H30" s="101">
        <v>141</v>
      </c>
      <c r="I30" s="101">
        <v>64</v>
      </c>
      <c r="J30" s="101">
        <v>128</v>
      </c>
      <c r="K30" s="101">
        <v>120</v>
      </c>
      <c r="L30" s="101">
        <v>914</v>
      </c>
      <c r="M30" s="101">
        <v>1481</v>
      </c>
      <c r="N30" s="101">
        <v>244</v>
      </c>
      <c r="O30" s="101">
        <v>164</v>
      </c>
      <c r="P30" s="101">
        <v>135</v>
      </c>
      <c r="Q30" s="101">
        <v>88</v>
      </c>
      <c r="R30" s="101">
        <v>176</v>
      </c>
      <c r="S30" s="101">
        <v>119</v>
      </c>
      <c r="T30" s="101">
        <v>168</v>
      </c>
      <c r="U30" s="101">
        <v>109</v>
      </c>
      <c r="V30" s="101">
        <v>628</v>
      </c>
    </row>
    <row r="31" spans="1:22" ht="13.5" customHeight="1">
      <c r="A31" s="37" t="s">
        <v>49</v>
      </c>
      <c r="B31" s="65">
        <v>68</v>
      </c>
      <c r="C31" s="65">
        <v>82</v>
      </c>
      <c r="D31" s="65">
        <v>28</v>
      </c>
      <c r="E31" s="65">
        <v>70</v>
      </c>
      <c r="F31" s="65">
        <v>136</v>
      </c>
      <c r="G31" s="65">
        <v>56</v>
      </c>
      <c r="H31" s="65">
        <v>57</v>
      </c>
      <c r="I31" s="65">
        <v>49</v>
      </c>
      <c r="J31" s="65">
        <v>82</v>
      </c>
      <c r="K31" s="65">
        <v>89</v>
      </c>
      <c r="L31" s="65">
        <v>619</v>
      </c>
      <c r="M31" s="65">
        <v>398</v>
      </c>
      <c r="N31" s="65">
        <v>148</v>
      </c>
      <c r="O31" s="65">
        <v>68</v>
      </c>
      <c r="P31" s="65">
        <v>86</v>
      </c>
      <c r="Q31" s="65">
        <v>50</v>
      </c>
      <c r="R31" s="65">
        <v>101</v>
      </c>
      <c r="S31" s="65">
        <v>63</v>
      </c>
      <c r="T31" s="65">
        <v>89</v>
      </c>
      <c r="U31" s="65">
        <v>52</v>
      </c>
      <c r="V31" s="65">
        <v>344</v>
      </c>
    </row>
    <row r="32" spans="1:22" ht="13.5" customHeight="1">
      <c r="A32" s="37" t="s">
        <v>50</v>
      </c>
      <c r="B32" s="65">
        <v>41</v>
      </c>
      <c r="C32" s="65">
        <v>32</v>
      </c>
      <c r="D32" s="65">
        <v>53</v>
      </c>
      <c r="E32" s="65">
        <v>2</v>
      </c>
      <c r="F32" s="65">
        <v>88</v>
      </c>
      <c r="G32" s="65">
        <v>0</v>
      </c>
      <c r="H32" s="65">
        <v>81</v>
      </c>
      <c r="I32" s="65">
        <v>10</v>
      </c>
      <c r="J32" s="65">
        <v>44</v>
      </c>
      <c r="K32" s="65">
        <v>27</v>
      </c>
      <c r="L32" s="65">
        <v>278</v>
      </c>
      <c r="M32" s="65">
        <v>1020</v>
      </c>
      <c r="N32" s="65">
        <v>83</v>
      </c>
      <c r="O32" s="65">
        <v>89</v>
      </c>
      <c r="P32" s="65">
        <v>48</v>
      </c>
      <c r="Q32" s="65">
        <v>28</v>
      </c>
      <c r="R32" s="65">
        <v>66</v>
      </c>
      <c r="S32" s="65">
        <v>49</v>
      </c>
      <c r="T32" s="65">
        <v>79</v>
      </c>
      <c r="U32" s="65">
        <v>45</v>
      </c>
      <c r="V32" s="65">
        <v>267</v>
      </c>
    </row>
    <row r="33" spans="1:22" ht="13.5" customHeight="1">
      <c r="A33" s="37" t="s">
        <v>51</v>
      </c>
      <c r="B33" s="65">
        <v>4</v>
      </c>
      <c r="C33" s="65">
        <v>8</v>
      </c>
      <c r="D33" s="65">
        <v>0</v>
      </c>
      <c r="E33" s="65">
        <v>6</v>
      </c>
      <c r="F33" s="65">
        <v>3</v>
      </c>
      <c r="G33" s="65">
        <v>0</v>
      </c>
      <c r="H33" s="65">
        <v>3</v>
      </c>
      <c r="I33" s="65">
        <v>5</v>
      </c>
      <c r="J33" s="65">
        <v>2</v>
      </c>
      <c r="K33" s="65">
        <v>4</v>
      </c>
      <c r="L33" s="65">
        <v>17</v>
      </c>
      <c r="M33" s="65">
        <v>63</v>
      </c>
      <c r="N33" s="65">
        <v>13</v>
      </c>
      <c r="O33" s="65">
        <v>7</v>
      </c>
      <c r="P33" s="65">
        <v>1</v>
      </c>
      <c r="Q33" s="65">
        <v>10</v>
      </c>
      <c r="R33" s="65">
        <v>9</v>
      </c>
      <c r="S33" s="65">
        <v>7</v>
      </c>
      <c r="T33" s="65">
        <v>0</v>
      </c>
      <c r="U33" s="65">
        <v>12</v>
      </c>
      <c r="V33" s="65">
        <v>17</v>
      </c>
    </row>
    <row r="34" spans="1:22" ht="13.5" customHeight="1" thickBot="1">
      <c r="A34" s="66" t="s">
        <v>52</v>
      </c>
      <c r="B34" s="67">
        <v>11507</v>
      </c>
      <c r="C34" s="67">
        <v>16717</v>
      </c>
      <c r="D34" s="67">
        <v>3148</v>
      </c>
      <c r="E34" s="67">
        <v>14105</v>
      </c>
      <c r="F34" s="67">
        <v>19879</v>
      </c>
      <c r="G34" s="67">
        <v>1655</v>
      </c>
      <c r="H34" s="67">
        <v>23296</v>
      </c>
      <c r="I34" s="67">
        <v>16147</v>
      </c>
      <c r="J34" s="67">
        <v>11152</v>
      </c>
      <c r="K34" s="67">
        <v>15433</v>
      </c>
      <c r="L34" s="67">
        <v>73529</v>
      </c>
      <c r="M34" s="67">
        <v>129494</v>
      </c>
      <c r="N34" s="67">
        <v>23934</v>
      </c>
      <c r="O34" s="67">
        <v>13039</v>
      </c>
      <c r="P34" s="67">
        <v>19025</v>
      </c>
      <c r="Q34" s="67">
        <v>19886</v>
      </c>
      <c r="R34" s="67">
        <v>17145</v>
      </c>
      <c r="S34" s="67">
        <v>16637</v>
      </c>
      <c r="T34" s="67">
        <v>14430</v>
      </c>
      <c r="U34" s="67">
        <v>33433</v>
      </c>
      <c r="V34" s="67">
        <v>50677</v>
      </c>
    </row>
    <row r="35" spans="1:22" ht="13.5" customHeight="1" thickTop="1">
      <c r="A35" s="41" t="s">
        <v>272</v>
      </c>
    </row>
    <row r="36" spans="1:22" ht="13.5" customHeight="1">
      <c r="A36" s="41" t="s">
        <v>375</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28678-D9BD-425E-877D-9656E683A18F}">
  <dimension ref="A1:V28"/>
  <sheetViews>
    <sheetView zoomScaleNormal="100" workbookViewId="0"/>
  </sheetViews>
  <sheetFormatPr defaultRowHeight="13.5" customHeight="1"/>
  <cols>
    <col min="1" max="1" width="29.33203125" customWidth="1"/>
    <col min="2" max="11" width="6.5" style="70" customWidth="1"/>
    <col min="12" max="12" width="7.5" style="70" bestFit="1" customWidth="1"/>
    <col min="13" max="21" width="6.5" style="70" customWidth="1"/>
    <col min="22" max="22" width="7.5" style="70" bestFit="1" customWidth="1"/>
  </cols>
  <sheetData>
    <row r="1" spans="1:22" ht="13.5" customHeight="1" thickBot="1">
      <c r="A1" s="13" t="s">
        <v>374</v>
      </c>
    </row>
    <row r="2" spans="1:22" ht="86.45" customHeight="1">
      <c r="A2" s="69" t="s">
        <v>285</v>
      </c>
      <c r="B2" s="68" t="s">
        <v>57</v>
      </c>
      <c r="C2" s="68" t="s">
        <v>58</v>
      </c>
      <c r="D2" s="68" t="s">
        <v>59</v>
      </c>
      <c r="E2" s="68" t="s">
        <v>60</v>
      </c>
      <c r="F2" s="68" t="s">
        <v>61</v>
      </c>
      <c r="G2" s="68" t="s">
        <v>62</v>
      </c>
      <c r="H2" s="68" t="s">
        <v>63</v>
      </c>
      <c r="I2" s="68" t="s">
        <v>64</v>
      </c>
      <c r="J2" s="68" t="s">
        <v>65</v>
      </c>
      <c r="K2" s="68" t="s">
        <v>56</v>
      </c>
      <c r="L2" s="68" t="s">
        <v>55</v>
      </c>
      <c r="M2" s="68" t="s">
        <v>54</v>
      </c>
      <c r="N2" s="68" t="s">
        <v>66</v>
      </c>
      <c r="O2" s="68" t="s">
        <v>67</v>
      </c>
      <c r="P2" s="68" t="s">
        <v>68</v>
      </c>
      <c r="Q2" s="68" t="s">
        <v>69</v>
      </c>
      <c r="R2" s="68" t="s">
        <v>70</v>
      </c>
      <c r="S2" s="68" t="s">
        <v>71</v>
      </c>
      <c r="T2" s="68" t="s">
        <v>72</v>
      </c>
      <c r="U2" s="68" t="s">
        <v>53</v>
      </c>
      <c r="V2" s="68" t="s">
        <v>18</v>
      </c>
    </row>
    <row r="3" spans="1:22" ht="13.5" customHeight="1">
      <c r="A3" s="62" t="s">
        <v>366</v>
      </c>
      <c r="B3" s="71">
        <v>20454</v>
      </c>
      <c r="C3" s="71">
        <v>30038</v>
      </c>
      <c r="D3" s="71">
        <v>7738</v>
      </c>
      <c r="E3" s="71">
        <v>12647</v>
      </c>
      <c r="F3" s="71">
        <v>38322</v>
      </c>
      <c r="G3" s="71">
        <v>12132</v>
      </c>
      <c r="H3" s="71">
        <v>30058</v>
      </c>
      <c r="I3" s="71">
        <v>25147</v>
      </c>
      <c r="J3" s="71">
        <v>19422</v>
      </c>
      <c r="K3" s="71">
        <v>33438</v>
      </c>
      <c r="L3" s="71">
        <v>112373</v>
      </c>
      <c r="M3" s="105" t="s">
        <v>373</v>
      </c>
      <c r="N3" s="71">
        <v>39480</v>
      </c>
      <c r="O3" s="71">
        <v>4107</v>
      </c>
      <c r="P3" s="71">
        <v>36852</v>
      </c>
      <c r="Q3" s="71">
        <v>30046</v>
      </c>
      <c r="R3" s="71">
        <v>29654</v>
      </c>
      <c r="S3" s="71">
        <v>41129</v>
      </c>
      <c r="T3" s="71">
        <v>1066</v>
      </c>
      <c r="U3" s="71">
        <v>48764</v>
      </c>
      <c r="V3" s="71">
        <v>127729</v>
      </c>
    </row>
    <row r="4" spans="1:22" ht="13.5" customHeight="1">
      <c r="A4" s="63" t="s">
        <v>28</v>
      </c>
      <c r="B4" s="72">
        <v>9425</v>
      </c>
      <c r="C4" s="72">
        <v>14368</v>
      </c>
      <c r="D4" s="72">
        <v>3435</v>
      </c>
      <c r="E4" s="72">
        <v>2621</v>
      </c>
      <c r="F4" s="72">
        <v>15129</v>
      </c>
      <c r="G4" s="72">
        <v>5936</v>
      </c>
      <c r="H4" s="72">
        <v>15614</v>
      </c>
      <c r="I4" s="72">
        <v>13629</v>
      </c>
      <c r="J4" s="72">
        <v>8296</v>
      </c>
      <c r="K4" s="72">
        <v>18114</v>
      </c>
      <c r="L4" s="72">
        <v>60555</v>
      </c>
      <c r="M4" s="106" t="s">
        <v>373</v>
      </c>
      <c r="N4" s="72">
        <v>16135</v>
      </c>
      <c r="O4" s="72">
        <v>50</v>
      </c>
      <c r="P4" s="72">
        <v>16738</v>
      </c>
      <c r="Q4" s="72">
        <v>13964</v>
      </c>
      <c r="R4" s="72">
        <v>13703</v>
      </c>
      <c r="S4" s="72">
        <v>16014</v>
      </c>
      <c r="T4" s="72">
        <v>439</v>
      </c>
      <c r="U4" s="72">
        <v>18943</v>
      </c>
      <c r="V4" s="72">
        <v>64433</v>
      </c>
    </row>
    <row r="5" spans="1:22" ht="13.5" customHeight="1">
      <c r="A5" s="63" t="s">
        <v>33</v>
      </c>
      <c r="B5" s="72">
        <v>2302</v>
      </c>
      <c r="C5" s="72">
        <v>4444</v>
      </c>
      <c r="D5" s="72">
        <v>1053</v>
      </c>
      <c r="E5" s="72">
        <v>2762</v>
      </c>
      <c r="F5" s="72">
        <v>4978</v>
      </c>
      <c r="G5" s="72">
        <v>1123</v>
      </c>
      <c r="H5" s="72">
        <v>3544</v>
      </c>
      <c r="I5" s="72">
        <v>3439</v>
      </c>
      <c r="J5" s="72">
        <v>1842</v>
      </c>
      <c r="K5" s="72">
        <v>4057</v>
      </c>
      <c r="L5" s="72">
        <v>19699</v>
      </c>
      <c r="M5" s="107" t="s">
        <v>373</v>
      </c>
      <c r="N5" s="72">
        <v>3290</v>
      </c>
      <c r="O5" s="72">
        <v>353</v>
      </c>
      <c r="P5" s="72">
        <v>3736</v>
      </c>
      <c r="Q5" s="72">
        <v>2613</v>
      </c>
      <c r="R5" s="72">
        <v>3408</v>
      </c>
      <c r="S5" s="72">
        <v>4468</v>
      </c>
      <c r="T5" s="72">
        <v>295</v>
      </c>
      <c r="U5" s="72">
        <v>8592</v>
      </c>
      <c r="V5" s="72">
        <v>15960</v>
      </c>
    </row>
    <row r="6" spans="1:22" ht="13.5" customHeight="1">
      <c r="A6" s="63" t="s">
        <v>35</v>
      </c>
      <c r="B6" s="72">
        <v>1659</v>
      </c>
      <c r="C6" s="72">
        <v>2458</v>
      </c>
      <c r="D6" s="72">
        <v>827</v>
      </c>
      <c r="E6" s="72">
        <v>63</v>
      </c>
      <c r="F6" s="72">
        <v>5079</v>
      </c>
      <c r="G6" s="72">
        <v>1126</v>
      </c>
      <c r="H6" s="72">
        <v>1635</v>
      </c>
      <c r="I6" s="72">
        <v>689</v>
      </c>
      <c r="J6" s="72">
        <v>1846</v>
      </c>
      <c r="K6" s="72">
        <v>685</v>
      </c>
      <c r="L6" s="72">
        <v>6123</v>
      </c>
      <c r="M6" s="107" t="s">
        <v>373</v>
      </c>
      <c r="N6" s="72">
        <v>6744</v>
      </c>
      <c r="O6" s="72">
        <v>2222</v>
      </c>
      <c r="P6" s="72">
        <v>5348</v>
      </c>
      <c r="Q6" s="72">
        <v>2726</v>
      </c>
      <c r="R6" s="72">
        <v>2823</v>
      </c>
      <c r="S6" s="72">
        <v>5285</v>
      </c>
      <c r="T6" s="72">
        <v>0</v>
      </c>
      <c r="U6" s="72">
        <v>3572</v>
      </c>
      <c r="V6" s="72">
        <v>0</v>
      </c>
    </row>
    <row r="7" spans="1:22" ht="13.5" customHeight="1">
      <c r="A7" s="63" t="s">
        <v>25</v>
      </c>
      <c r="B7" s="72">
        <v>1001</v>
      </c>
      <c r="C7" s="72">
        <v>630</v>
      </c>
      <c r="D7" s="72">
        <v>176</v>
      </c>
      <c r="E7" s="72">
        <v>1548</v>
      </c>
      <c r="F7" s="72">
        <v>928</v>
      </c>
      <c r="G7" s="72">
        <v>1000</v>
      </c>
      <c r="H7" s="72">
        <v>2385</v>
      </c>
      <c r="I7" s="72">
        <v>1809</v>
      </c>
      <c r="J7" s="72">
        <v>1175</v>
      </c>
      <c r="K7" s="72">
        <v>3447</v>
      </c>
      <c r="L7" s="72">
        <v>2390</v>
      </c>
      <c r="M7" s="107" t="s">
        <v>373</v>
      </c>
      <c r="N7" s="72">
        <v>2609</v>
      </c>
      <c r="O7" s="72">
        <v>72</v>
      </c>
      <c r="P7" s="72">
        <v>1969</v>
      </c>
      <c r="Q7" s="72">
        <v>2317</v>
      </c>
      <c r="R7" s="72">
        <v>2361</v>
      </c>
      <c r="S7" s="72">
        <v>1923</v>
      </c>
      <c r="T7" s="72">
        <v>126</v>
      </c>
      <c r="U7" s="72">
        <v>6564</v>
      </c>
      <c r="V7" s="72">
        <v>7566</v>
      </c>
    </row>
    <row r="8" spans="1:22" ht="13.5" customHeight="1">
      <c r="A8" s="63" t="s">
        <v>31</v>
      </c>
      <c r="B8" s="72">
        <v>1055</v>
      </c>
      <c r="C8" s="72">
        <v>1435</v>
      </c>
      <c r="D8" s="72">
        <v>303</v>
      </c>
      <c r="E8" s="72">
        <v>571</v>
      </c>
      <c r="F8" s="72">
        <v>2644</v>
      </c>
      <c r="G8" s="72">
        <v>1255</v>
      </c>
      <c r="H8" s="72">
        <v>751</v>
      </c>
      <c r="I8" s="72">
        <v>144</v>
      </c>
      <c r="J8" s="72">
        <v>1576</v>
      </c>
      <c r="K8" s="72">
        <v>1241</v>
      </c>
      <c r="L8" s="72">
        <v>5193</v>
      </c>
      <c r="M8" s="107" t="s">
        <v>373</v>
      </c>
      <c r="N8" s="72">
        <v>2662</v>
      </c>
      <c r="O8" s="72">
        <v>404</v>
      </c>
      <c r="P8" s="72">
        <v>1113</v>
      </c>
      <c r="Q8" s="72">
        <v>2488</v>
      </c>
      <c r="R8" s="72">
        <v>2116</v>
      </c>
      <c r="S8" s="72">
        <v>4130</v>
      </c>
      <c r="T8" s="72">
        <v>32</v>
      </c>
      <c r="U8" s="72">
        <v>2988</v>
      </c>
      <c r="V8" s="72">
        <v>5501</v>
      </c>
    </row>
    <row r="9" spans="1:22" ht="13.5" customHeight="1">
      <c r="A9" s="63" t="s">
        <v>32</v>
      </c>
      <c r="B9" s="72">
        <v>1296</v>
      </c>
      <c r="C9" s="72">
        <v>1924</v>
      </c>
      <c r="D9" s="72">
        <v>649</v>
      </c>
      <c r="E9" s="72">
        <v>754</v>
      </c>
      <c r="F9" s="72">
        <v>2796</v>
      </c>
      <c r="G9" s="72">
        <v>20</v>
      </c>
      <c r="H9" s="72">
        <v>1764</v>
      </c>
      <c r="I9" s="72">
        <v>400</v>
      </c>
      <c r="J9" s="72">
        <v>1642</v>
      </c>
      <c r="K9" s="72">
        <v>662</v>
      </c>
      <c r="L9" s="72">
        <v>3558</v>
      </c>
      <c r="M9" s="107" t="s">
        <v>373</v>
      </c>
      <c r="N9" s="72">
        <v>2083</v>
      </c>
      <c r="O9" s="72">
        <v>447</v>
      </c>
      <c r="P9" s="72">
        <v>2739</v>
      </c>
      <c r="Q9" s="72">
        <v>1726</v>
      </c>
      <c r="R9" s="72">
        <v>776</v>
      </c>
      <c r="S9" s="72">
        <v>2927</v>
      </c>
      <c r="T9" s="72">
        <v>37</v>
      </c>
      <c r="U9" s="72">
        <v>1238</v>
      </c>
      <c r="V9" s="72">
        <v>7336</v>
      </c>
    </row>
    <row r="10" spans="1:22" ht="13.5" customHeight="1">
      <c r="A10" s="63" t="s">
        <v>29</v>
      </c>
      <c r="B10" s="72">
        <v>730</v>
      </c>
      <c r="C10" s="72">
        <v>1194</v>
      </c>
      <c r="D10" s="72">
        <v>258</v>
      </c>
      <c r="E10" s="72">
        <v>1374</v>
      </c>
      <c r="F10" s="72">
        <v>1051</v>
      </c>
      <c r="G10" s="72">
        <v>445</v>
      </c>
      <c r="H10" s="72">
        <v>1030</v>
      </c>
      <c r="I10" s="72">
        <v>1102</v>
      </c>
      <c r="J10" s="72">
        <v>513</v>
      </c>
      <c r="K10" s="72">
        <v>801</v>
      </c>
      <c r="L10" s="72">
        <v>4424</v>
      </c>
      <c r="M10" s="107" t="s">
        <v>373</v>
      </c>
      <c r="N10" s="72">
        <v>1095</v>
      </c>
      <c r="O10" s="72">
        <v>84</v>
      </c>
      <c r="P10" s="72">
        <v>1065</v>
      </c>
      <c r="Q10" s="72">
        <v>1094</v>
      </c>
      <c r="R10" s="72">
        <v>1325</v>
      </c>
      <c r="S10" s="72">
        <v>1137</v>
      </c>
      <c r="T10" s="72">
        <v>0</v>
      </c>
      <c r="U10" s="72">
        <v>1118</v>
      </c>
      <c r="V10" s="72">
        <v>4495</v>
      </c>
    </row>
    <row r="11" spans="1:22" ht="13.5" customHeight="1">
      <c r="A11" s="63" t="s">
        <v>26</v>
      </c>
      <c r="B11" s="72">
        <v>172</v>
      </c>
      <c r="C11" s="72">
        <v>177</v>
      </c>
      <c r="D11" s="72">
        <v>330</v>
      </c>
      <c r="E11" s="72">
        <v>328</v>
      </c>
      <c r="F11" s="72">
        <v>1807</v>
      </c>
      <c r="G11" s="72">
        <v>193</v>
      </c>
      <c r="H11" s="72">
        <v>0</v>
      </c>
      <c r="I11" s="72">
        <v>1204</v>
      </c>
      <c r="J11" s="72">
        <v>372</v>
      </c>
      <c r="K11" s="72">
        <v>0</v>
      </c>
      <c r="L11" s="72">
        <v>4228</v>
      </c>
      <c r="M11" s="107" t="s">
        <v>373</v>
      </c>
      <c r="N11" s="72">
        <v>1554</v>
      </c>
      <c r="O11" s="72">
        <v>0</v>
      </c>
      <c r="P11" s="72">
        <v>989</v>
      </c>
      <c r="Q11" s="72">
        <v>7</v>
      </c>
      <c r="R11" s="72">
        <v>0</v>
      </c>
      <c r="S11" s="72">
        <v>1200</v>
      </c>
      <c r="T11" s="72">
        <v>17</v>
      </c>
      <c r="U11" s="72">
        <v>1560</v>
      </c>
      <c r="V11" s="72">
        <v>7556</v>
      </c>
    </row>
    <row r="12" spans="1:22" ht="13.5" customHeight="1">
      <c r="A12" s="63" t="s">
        <v>30</v>
      </c>
      <c r="B12" s="72">
        <v>427</v>
      </c>
      <c r="C12" s="72">
        <v>466</v>
      </c>
      <c r="D12" s="72">
        <v>184</v>
      </c>
      <c r="E12" s="72">
        <v>364</v>
      </c>
      <c r="F12" s="72">
        <v>624</v>
      </c>
      <c r="G12" s="72">
        <v>306</v>
      </c>
      <c r="H12" s="72">
        <v>745</v>
      </c>
      <c r="I12" s="72">
        <v>664</v>
      </c>
      <c r="J12" s="72">
        <v>367</v>
      </c>
      <c r="K12" s="72">
        <v>1064</v>
      </c>
      <c r="L12" s="72">
        <v>2339</v>
      </c>
      <c r="M12" s="107" t="s">
        <v>373</v>
      </c>
      <c r="N12" s="72">
        <v>712</v>
      </c>
      <c r="O12" s="72">
        <v>2</v>
      </c>
      <c r="P12" s="72">
        <v>382</v>
      </c>
      <c r="Q12" s="72">
        <v>808</v>
      </c>
      <c r="R12" s="72">
        <v>630</v>
      </c>
      <c r="S12" s="72">
        <v>805</v>
      </c>
      <c r="T12" s="72">
        <v>27</v>
      </c>
      <c r="U12" s="72">
        <v>1740</v>
      </c>
      <c r="V12" s="72">
        <v>3569</v>
      </c>
    </row>
    <row r="13" spans="1:22" ht="13.5" customHeight="1">
      <c r="A13" s="63" t="s">
        <v>27</v>
      </c>
      <c r="B13" s="72">
        <v>122</v>
      </c>
      <c r="C13" s="72">
        <v>739</v>
      </c>
      <c r="D13" s="72">
        <v>115</v>
      </c>
      <c r="E13" s="72">
        <v>422</v>
      </c>
      <c r="F13" s="72">
        <v>607</v>
      </c>
      <c r="G13" s="72">
        <v>213</v>
      </c>
      <c r="H13" s="72">
        <v>599</v>
      </c>
      <c r="I13" s="72">
        <v>353</v>
      </c>
      <c r="J13" s="72">
        <v>192</v>
      </c>
      <c r="K13" s="72">
        <v>691</v>
      </c>
      <c r="L13" s="72">
        <v>1615</v>
      </c>
      <c r="M13" s="107" t="s">
        <v>373</v>
      </c>
      <c r="N13" s="72">
        <v>534</v>
      </c>
      <c r="O13" s="72">
        <v>16</v>
      </c>
      <c r="P13" s="72">
        <v>381</v>
      </c>
      <c r="Q13" s="72">
        <v>373</v>
      </c>
      <c r="R13" s="72">
        <v>498</v>
      </c>
      <c r="S13" s="72">
        <v>815</v>
      </c>
      <c r="T13" s="72">
        <v>68</v>
      </c>
      <c r="U13" s="72">
        <v>502</v>
      </c>
      <c r="V13" s="72">
        <v>2270</v>
      </c>
    </row>
    <row r="14" spans="1:22" ht="13.5" customHeight="1">
      <c r="A14" s="63" t="s">
        <v>38</v>
      </c>
      <c r="B14" s="72">
        <v>288</v>
      </c>
      <c r="C14" s="72">
        <v>641</v>
      </c>
      <c r="D14" s="72">
        <v>63</v>
      </c>
      <c r="E14" s="72">
        <v>422</v>
      </c>
      <c r="F14" s="72">
        <v>584</v>
      </c>
      <c r="G14" s="72">
        <v>87</v>
      </c>
      <c r="H14" s="72">
        <v>369</v>
      </c>
      <c r="I14" s="72">
        <v>786</v>
      </c>
      <c r="J14" s="72">
        <v>186</v>
      </c>
      <c r="K14" s="72">
        <v>743</v>
      </c>
      <c r="L14" s="72">
        <v>1</v>
      </c>
      <c r="M14" s="107" t="s">
        <v>373</v>
      </c>
      <c r="N14" s="72">
        <v>406</v>
      </c>
      <c r="O14" s="72">
        <v>52</v>
      </c>
      <c r="P14" s="72">
        <v>417</v>
      </c>
      <c r="Q14" s="72">
        <v>499</v>
      </c>
      <c r="R14" s="72">
        <v>683</v>
      </c>
      <c r="S14" s="72">
        <v>385</v>
      </c>
      <c r="T14" s="72">
        <v>8</v>
      </c>
      <c r="U14" s="72">
        <v>244</v>
      </c>
      <c r="V14" s="72">
        <v>1479</v>
      </c>
    </row>
    <row r="15" spans="1:22" ht="13.5" customHeight="1">
      <c r="A15" s="63" t="s">
        <v>34</v>
      </c>
      <c r="B15" s="72">
        <v>273</v>
      </c>
      <c r="C15" s="72">
        <v>349</v>
      </c>
      <c r="D15" s="72">
        <v>72</v>
      </c>
      <c r="E15" s="72">
        <v>379</v>
      </c>
      <c r="F15" s="72">
        <v>255</v>
      </c>
      <c r="G15" s="72">
        <v>172</v>
      </c>
      <c r="H15" s="72">
        <v>276</v>
      </c>
      <c r="I15" s="72">
        <v>465</v>
      </c>
      <c r="J15" s="72">
        <v>456</v>
      </c>
      <c r="K15" s="72">
        <v>460</v>
      </c>
      <c r="L15" s="72">
        <v>1285</v>
      </c>
      <c r="M15" s="107" t="s">
        <v>373</v>
      </c>
      <c r="N15" s="72">
        <v>334</v>
      </c>
      <c r="O15" s="72">
        <v>39</v>
      </c>
      <c r="P15" s="72">
        <v>479</v>
      </c>
      <c r="Q15" s="72">
        <v>341</v>
      </c>
      <c r="R15" s="72">
        <v>461</v>
      </c>
      <c r="S15" s="72">
        <v>333</v>
      </c>
      <c r="T15" s="72">
        <v>0</v>
      </c>
      <c r="U15" s="72">
        <v>294</v>
      </c>
      <c r="V15" s="72">
        <v>1187</v>
      </c>
    </row>
    <row r="16" spans="1:22" ht="13.5" customHeight="1">
      <c r="A16" s="63" t="s">
        <v>40</v>
      </c>
      <c r="B16" s="72">
        <v>456</v>
      </c>
      <c r="C16" s="72">
        <v>486</v>
      </c>
      <c r="D16" s="72">
        <v>118</v>
      </c>
      <c r="E16" s="72">
        <v>175</v>
      </c>
      <c r="F16" s="72">
        <v>860</v>
      </c>
      <c r="G16" s="72">
        <v>44</v>
      </c>
      <c r="H16" s="72">
        <v>535</v>
      </c>
      <c r="I16" s="72">
        <v>259</v>
      </c>
      <c r="J16" s="72">
        <v>295</v>
      </c>
      <c r="K16" s="72">
        <v>346</v>
      </c>
      <c r="L16" s="72">
        <v>1</v>
      </c>
      <c r="M16" s="107" t="s">
        <v>373</v>
      </c>
      <c r="N16" s="72">
        <v>351</v>
      </c>
      <c r="O16" s="72">
        <v>8</v>
      </c>
      <c r="P16" s="72">
        <v>413</v>
      </c>
      <c r="Q16" s="72">
        <v>480</v>
      </c>
      <c r="R16" s="72">
        <v>329</v>
      </c>
      <c r="S16" s="72">
        <v>649</v>
      </c>
      <c r="T16" s="72">
        <v>7</v>
      </c>
      <c r="U16" s="72">
        <v>29</v>
      </c>
      <c r="V16" s="72">
        <v>2008</v>
      </c>
    </row>
    <row r="17" spans="1:22" ht="13.5" customHeight="1">
      <c r="A17" s="63" t="s">
        <v>36</v>
      </c>
      <c r="B17" s="72">
        <v>716</v>
      </c>
      <c r="C17" s="72">
        <v>247</v>
      </c>
      <c r="D17" s="72">
        <v>52</v>
      </c>
      <c r="E17" s="72">
        <v>276</v>
      </c>
      <c r="F17" s="72">
        <v>275</v>
      </c>
      <c r="G17" s="72">
        <v>76</v>
      </c>
      <c r="H17" s="72">
        <v>122</v>
      </c>
      <c r="I17" s="72">
        <v>3</v>
      </c>
      <c r="J17" s="72">
        <v>117</v>
      </c>
      <c r="K17" s="72">
        <v>326</v>
      </c>
      <c r="L17" s="72">
        <v>21</v>
      </c>
      <c r="M17" s="107" t="s">
        <v>373</v>
      </c>
      <c r="N17" s="72">
        <v>349</v>
      </c>
      <c r="O17" s="72">
        <v>114</v>
      </c>
      <c r="P17" s="72">
        <v>315</v>
      </c>
      <c r="Q17" s="72">
        <v>140</v>
      </c>
      <c r="R17" s="72">
        <v>204</v>
      </c>
      <c r="S17" s="72">
        <v>291</v>
      </c>
      <c r="T17" s="72">
        <v>7</v>
      </c>
      <c r="U17" s="72">
        <v>362</v>
      </c>
      <c r="V17" s="72">
        <v>1377</v>
      </c>
    </row>
    <row r="18" spans="1:22" ht="13.5" customHeight="1">
      <c r="A18" s="63" t="s">
        <v>37</v>
      </c>
      <c r="B18" s="72">
        <v>408</v>
      </c>
      <c r="C18" s="72">
        <v>314</v>
      </c>
      <c r="D18" s="72">
        <v>57</v>
      </c>
      <c r="E18" s="72">
        <v>222</v>
      </c>
      <c r="F18" s="72">
        <v>119</v>
      </c>
      <c r="G18" s="72">
        <v>48</v>
      </c>
      <c r="H18" s="72">
        <v>121</v>
      </c>
      <c r="I18" s="72">
        <v>103</v>
      </c>
      <c r="J18" s="72">
        <v>150</v>
      </c>
      <c r="K18" s="72">
        <v>292</v>
      </c>
      <c r="L18" s="72">
        <v>722</v>
      </c>
      <c r="M18" s="107" t="s">
        <v>373</v>
      </c>
      <c r="N18" s="72">
        <v>184</v>
      </c>
      <c r="O18" s="72">
        <v>35</v>
      </c>
      <c r="P18" s="72">
        <v>425</v>
      </c>
      <c r="Q18" s="72">
        <v>163</v>
      </c>
      <c r="R18" s="72">
        <v>107</v>
      </c>
      <c r="S18" s="72">
        <v>202</v>
      </c>
      <c r="T18" s="72">
        <v>0</v>
      </c>
      <c r="U18" s="72">
        <v>318</v>
      </c>
      <c r="V18" s="72">
        <v>936</v>
      </c>
    </row>
    <row r="19" spans="1:22" ht="13.5" customHeight="1">
      <c r="A19" s="63" t="s">
        <v>43</v>
      </c>
      <c r="B19" s="72">
        <v>45</v>
      </c>
      <c r="C19" s="72">
        <v>50</v>
      </c>
      <c r="D19" s="72">
        <v>9</v>
      </c>
      <c r="E19" s="72">
        <v>158</v>
      </c>
      <c r="F19" s="72">
        <v>358</v>
      </c>
      <c r="G19" s="72">
        <v>16</v>
      </c>
      <c r="H19" s="72">
        <v>378</v>
      </c>
      <c r="I19" s="72">
        <v>0</v>
      </c>
      <c r="J19" s="72">
        <v>253</v>
      </c>
      <c r="K19" s="72">
        <v>243</v>
      </c>
      <c r="L19" s="72">
        <v>1</v>
      </c>
      <c r="M19" s="107" t="s">
        <v>373</v>
      </c>
      <c r="N19" s="72">
        <v>252</v>
      </c>
      <c r="O19" s="72">
        <v>82</v>
      </c>
      <c r="P19" s="72">
        <v>205</v>
      </c>
      <c r="Q19" s="72">
        <v>98</v>
      </c>
      <c r="R19" s="72">
        <v>66</v>
      </c>
      <c r="S19" s="72">
        <v>336</v>
      </c>
      <c r="T19" s="72">
        <v>1</v>
      </c>
      <c r="U19" s="72">
        <v>436</v>
      </c>
      <c r="V19" s="72">
        <v>1290</v>
      </c>
    </row>
    <row r="20" spans="1:22" ht="13.5" customHeight="1">
      <c r="A20" s="63" t="s">
        <v>41</v>
      </c>
      <c r="B20" s="72">
        <v>37</v>
      </c>
      <c r="C20" s="72">
        <v>66</v>
      </c>
      <c r="D20" s="72">
        <v>7</v>
      </c>
      <c r="E20" s="72">
        <v>64</v>
      </c>
      <c r="F20" s="72">
        <v>55</v>
      </c>
      <c r="G20" s="72">
        <v>24</v>
      </c>
      <c r="H20" s="72">
        <v>76</v>
      </c>
      <c r="I20" s="72">
        <v>30</v>
      </c>
      <c r="J20" s="72">
        <v>30</v>
      </c>
      <c r="K20" s="72">
        <v>123</v>
      </c>
      <c r="L20" s="72">
        <v>95</v>
      </c>
      <c r="M20" s="107" t="s">
        <v>373</v>
      </c>
      <c r="N20" s="72">
        <v>62</v>
      </c>
      <c r="O20" s="72">
        <v>78</v>
      </c>
      <c r="P20" s="72">
        <v>86</v>
      </c>
      <c r="Q20" s="72">
        <v>63</v>
      </c>
      <c r="R20" s="72">
        <v>84</v>
      </c>
      <c r="S20" s="72">
        <v>72</v>
      </c>
      <c r="T20" s="72">
        <v>0</v>
      </c>
      <c r="U20" s="72">
        <v>230</v>
      </c>
      <c r="V20" s="72">
        <v>398</v>
      </c>
    </row>
    <row r="21" spans="1:22" ht="13.5" customHeight="1">
      <c r="A21" s="63" t="s">
        <v>39</v>
      </c>
      <c r="B21" s="72">
        <v>21</v>
      </c>
      <c r="C21" s="72">
        <v>25</v>
      </c>
      <c r="D21" s="72">
        <v>19</v>
      </c>
      <c r="E21" s="72">
        <v>104</v>
      </c>
      <c r="F21" s="72">
        <v>113</v>
      </c>
      <c r="G21" s="72">
        <v>23</v>
      </c>
      <c r="H21" s="72">
        <v>57</v>
      </c>
      <c r="I21" s="72">
        <v>68</v>
      </c>
      <c r="J21" s="72">
        <v>99</v>
      </c>
      <c r="K21" s="72">
        <v>74</v>
      </c>
      <c r="L21" s="72">
        <v>123</v>
      </c>
      <c r="M21" s="107" t="s">
        <v>373</v>
      </c>
      <c r="N21" s="72">
        <v>60</v>
      </c>
      <c r="O21" s="72">
        <v>0</v>
      </c>
      <c r="P21" s="72">
        <v>32</v>
      </c>
      <c r="Q21" s="72">
        <v>57</v>
      </c>
      <c r="R21" s="72">
        <v>60</v>
      </c>
      <c r="S21" s="72">
        <v>82</v>
      </c>
      <c r="T21" s="72">
        <v>0</v>
      </c>
      <c r="U21" s="72">
        <v>34</v>
      </c>
      <c r="V21" s="72">
        <v>189</v>
      </c>
    </row>
    <row r="22" spans="1:22" ht="13.5" customHeight="1">
      <c r="A22" s="63" t="s">
        <v>42</v>
      </c>
      <c r="B22" s="72">
        <v>21</v>
      </c>
      <c r="C22" s="72">
        <v>25</v>
      </c>
      <c r="D22" s="72">
        <v>11</v>
      </c>
      <c r="E22" s="72">
        <v>40</v>
      </c>
      <c r="F22" s="72">
        <v>60</v>
      </c>
      <c r="G22" s="72">
        <v>25</v>
      </c>
      <c r="H22" s="72">
        <v>57</v>
      </c>
      <c r="I22" s="72">
        <v>0</v>
      </c>
      <c r="J22" s="72">
        <v>15</v>
      </c>
      <c r="K22" s="72">
        <v>69</v>
      </c>
      <c r="L22" s="72">
        <v>0</v>
      </c>
      <c r="M22" s="107" t="s">
        <v>373</v>
      </c>
      <c r="N22" s="72">
        <v>64</v>
      </c>
      <c r="O22" s="72">
        <v>49</v>
      </c>
      <c r="P22" s="72">
        <v>20</v>
      </c>
      <c r="Q22" s="72">
        <v>89</v>
      </c>
      <c r="R22" s="72">
        <v>20</v>
      </c>
      <c r="S22" s="72">
        <v>75</v>
      </c>
      <c r="T22" s="72">
        <v>2</v>
      </c>
      <c r="U22" s="72">
        <v>0</v>
      </c>
      <c r="V22" s="72">
        <v>179</v>
      </c>
    </row>
    <row r="23" spans="1:22" ht="13.5" customHeight="1">
      <c r="A23" s="62" t="s">
        <v>367</v>
      </c>
      <c r="B23" s="71">
        <v>395</v>
      </c>
      <c r="C23" s="71">
        <v>692</v>
      </c>
      <c r="D23" s="71">
        <v>228</v>
      </c>
      <c r="E23" s="71">
        <v>328</v>
      </c>
      <c r="F23" s="71">
        <v>1053</v>
      </c>
      <c r="G23" s="71">
        <v>48</v>
      </c>
      <c r="H23" s="71">
        <v>805</v>
      </c>
      <c r="I23" s="71">
        <v>330</v>
      </c>
      <c r="J23" s="71">
        <v>549</v>
      </c>
      <c r="K23" s="71">
        <v>31</v>
      </c>
      <c r="L23" s="71">
        <v>1</v>
      </c>
      <c r="M23" s="105" t="s">
        <v>373</v>
      </c>
      <c r="N23" s="71">
        <v>915</v>
      </c>
      <c r="O23" s="71">
        <v>665</v>
      </c>
      <c r="P23" s="71">
        <v>518</v>
      </c>
      <c r="Q23" s="71">
        <v>918</v>
      </c>
      <c r="R23" s="71">
        <v>1005</v>
      </c>
      <c r="S23" s="71">
        <v>803</v>
      </c>
      <c r="T23" s="71">
        <v>0</v>
      </c>
      <c r="U23" s="71">
        <v>0</v>
      </c>
      <c r="V23" s="71">
        <v>3858</v>
      </c>
    </row>
    <row r="24" spans="1:22" ht="13.5" customHeight="1">
      <c r="A24" s="63" t="s">
        <v>49</v>
      </c>
      <c r="B24" s="72">
        <v>222</v>
      </c>
      <c r="C24" s="72">
        <v>414</v>
      </c>
      <c r="D24" s="72">
        <v>98</v>
      </c>
      <c r="E24" s="72">
        <v>306</v>
      </c>
      <c r="F24" s="72">
        <v>530</v>
      </c>
      <c r="G24" s="72">
        <v>41</v>
      </c>
      <c r="H24" s="72">
        <v>346</v>
      </c>
      <c r="I24" s="72">
        <v>190</v>
      </c>
      <c r="J24" s="72">
        <v>282</v>
      </c>
      <c r="K24" s="72">
        <v>0</v>
      </c>
      <c r="L24" s="72">
        <v>1</v>
      </c>
      <c r="M24" s="107" t="s">
        <v>373</v>
      </c>
      <c r="N24" s="72">
        <v>473</v>
      </c>
      <c r="O24" s="72">
        <v>263</v>
      </c>
      <c r="P24" s="72">
        <v>348</v>
      </c>
      <c r="Q24" s="72">
        <v>545</v>
      </c>
      <c r="R24" s="72">
        <v>346</v>
      </c>
      <c r="S24" s="72">
        <v>450</v>
      </c>
      <c r="T24" s="72">
        <v>0</v>
      </c>
      <c r="U24" s="72">
        <v>0</v>
      </c>
      <c r="V24" s="72">
        <v>2089</v>
      </c>
    </row>
    <row r="25" spans="1:22" ht="13.5" customHeight="1">
      <c r="A25" s="63" t="s">
        <v>50</v>
      </c>
      <c r="B25" s="72">
        <v>161</v>
      </c>
      <c r="C25" s="72">
        <v>258</v>
      </c>
      <c r="D25" s="72">
        <v>123</v>
      </c>
      <c r="E25" s="72">
        <v>8</v>
      </c>
      <c r="F25" s="72">
        <v>519</v>
      </c>
      <c r="G25" s="72">
        <v>0</v>
      </c>
      <c r="H25" s="72">
        <v>432</v>
      </c>
      <c r="I25" s="72">
        <v>122</v>
      </c>
      <c r="J25" s="72">
        <v>247</v>
      </c>
      <c r="K25" s="72">
        <v>0</v>
      </c>
      <c r="L25" s="72">
        <v>0</v>
      </c>
      <c r="M25" s="107" t="s">
        <v>373</v>
      </c>
      <c r="N25" s="72">
        <v>387</v>
      </c>
      <c r="O25" s="72">
        <v>381</v>
      </c>
      <c r="P25" s="72">
        <v>162</v>
      </c>
      <c r="Q25" s="72">
        <v>320</v>
      </c>
      <c r="R25" s="72">
        <v>602</v>
      </c>
      <c r="S25" s="72">
        <v>328</v>
      </c>
      <c r="T25" s="95">
        <v>0</v>
      </c>
      <c r="U25" s="95">
        <v>0</v>
      </c>
      <c r="V25" s="95">
        <v>1670</v>
      </c>
    </row>
    <row r="26" spans="1:22" ht="13.5" customHeight="1">
      <c r="A26" s="63" t="s">
        <v>51</v>
      </c>
      <c r="B26" s="72">
        <v>12</v>
      </c>
      <c r="C26" s="72">
        <v>20</v>
      </c>
      <c r="D26" s="72">
        <v>7</v>
      </c>
      <c r="E26" s="72">
        <v>14</v>
      </c>
      <c r="F26" s="72">
        <v>4</v>
      </c>
      <c r="G26" s="72">
        <v>7</v>
      </c>
      <c r="H26" s="72">
        <v>27</v>
      </c>
      <c r="I26" s="72">
        <v>18</v>
      </c>
      <c r="J26" s="72">
        <v>20</v>
      </c>
      <c r="K26" s="72">
        <v>31</v>
      </c>
      <c r="L26" s="72">
        <v>0</v>
      </c>
      <c r="M26" s="107" t="s">
        <v>373</v>
      </c>
      <c r="N26" s="72">
        <v>55</v>
      </c>
      <c r="O26" s="72">
        <v>21</v>
      </c>
      <c r="P26" s="72">
        <v>8</v>
      </c>
      <c r="Q26" s="72">
        <v>53</v>
      </c>
      <c r="R26" s="72">
        <v>57</v>
      </c>
      <c r="S26" s="72">
        <v>25</v>
      </c>
      <c r="T26" s="72">
        <v>0</v>
      </c>
      <c r="U26" s="72">
        <v>0</v>
      </c>
      <c r="V26" s="72">
        <v>99</v>
      </c>
    </row>
    <row r="27" spans="1:22" ht="13.5" customHeight="1" thickBot="1">
      <c r="A27" s="66" t="s">
        <v>52</v>
      </c>
      <c r="B27" s="67">
        <v>20849</v>
      </c>
      <c r="C27" s="67">
        <v>30730</v>
      </c>
      <c r="D27" s="67">
        <v>7966</v>
      </c>
      <c r="E27" s="67">
        <v>12975</v>
      </c>
      <c r="F27" s="67">
        <v>39375</v>
      </c>
      <c r="G27" s="67">
        <v>12180</v>
      </c>
      <c r="H27" s="67">
        <v>30863</v>
      </c>
      <c r="I27" s="67">
        <v>25477</v>
      </c>
      <c r="J27" s="67">
        <v>19971</v>
      </c>
      <c r="K27" s="67">
        <v>33469</v>
      </c>
      <c r="L27" s="67">
        <v>112374</v>
      </c>
      <c r="M27" s="108" t="s">
        <v>373</v>
      </c>
      <c r="N27" s="67">
        <v>40395</v>
      </c>
      <c r="O27" s="67">
        <v>4772</v>
      </c>
      <c r="P27" s="67">
        <v>37370</v>
      </c>
      <c r="Q27" s="67">
        <v>30964</v>
      </c>
      <c r="R27" s="67">
        <v>30659</v>
      </c>
      <c r="S27" s="67">
        <v>41932</v>
      </c>
      <c r="T27" s="67">
        <v>1066</v>
      </c>
      <c r="U27" s="67">
        <v>48764</v>
      </c>
      <c r="V27" s="67">
        <v>131587</v>
      </c>
    </row>
    <row r="28" spans="1:22" ht="13.5" customHeight="1" thickTop="1">
      <c r="A28" s="41" t="s">
        <v>272</v>
      </c>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AF05-94D2-4D14-A456-5AB7ED8061EB}">
  <dimension ref="A1:C59"/>
  <sheetViews>
    <sheetView workbookViewId="0">
      <selection activeCell="S41" sqref="S41"/>
    </sheetView>
  </sheetViews>
  <sheetFormatPr defaultRowHeight="13.5"/>
  <cols>
    <col min="1" max="1" width="28" bestFit="1" customWidth="1"/>
    <col min="2" max="2" width="22.33203125" bestFit="1" customWidth="1"/>
    <col min="3" max="3" width="20.1640625" bestFit="1" customWidth="1"/>
  </cols>
  <sheetData>
    <row r="1" spans="1:3">
      <c r="A1" s="43" t="s">
        <v>73</v>
      </c>
      <c r="B1" t="s">
        <v>23</v>
      </c>
    </row>
    <row r="3" spans="1:3">
      <c r="A3" s="43" t="s">
        <v>21</v>
      </c>
      <c r="B3" t="s">
        <v>334</v>
      </c>
      <c r="C3" t="s">
        <v>335</v>
      </c>
    </row>
    <row r="4" spans="1:3">
      <c r="A4" s="35" t="s">
        <v>57</v>
      </c>
      <c r="B4" s="36">
        <v>8.3202969265516402E-2</v>
      </c>
      <c r="C4" s="36">
        <v>7.1363538443191862E-2</v>
      </c>
    </row>
    <row r="5" spans="1:3">
      <c r="A5" s="35" t="s">
        <v>58</v>
      </c>
      <c r="B5" s="36">
        <v>7.0602347844678989E-2</v>
      </c>
      <c r="C5" s="36">
        <v>7.1363538443191862E-2</v>
      </c>
    </row>
    <row r="6" spans="1:3">
      <c r="A6" s="35" t="s">
        <v>59</v>
      </c>
      <c r="B6" s="36">
        <v>5.4408236152308609E-2</v>
      </c>
      <c r="C6" s="36">
        <v>7.1363538443191862E-2</v>
      </c>
    </row>
    <row r="7" spans="1:3">
      <c r="A7" s="35" t="s">
        <v>60</v>
      </c>
      <c r="B7" s="36">
        <v>6.0939628665816009E-2</v>
      </c>
      <c r="C7" s="36">
        <v>7.1363538443191862E-2</v>
      </c>
    </row>
    <row r="8" spans="1:3">
      <c r="A8" s="35" t="s">
        <v>61</v>
      </c>
      <c r="B8" s="36">
        <v>6.3598327058693851E-2</v>
      </c>
      <c r="C8" s="36">
        <v>7.1363538443191862E-2</v>
      </c>
    </row>
    <row r="9" spans="1:3">
      <c r="A9" s="35" t="s">
        <v>62</v>
      </c>
      <c r="B9" s="36">
        <v>2.3229898553206015E-2</v>
      </c>
      <c r="C9" s="36">
        <v>7.1363538443191862E-2</v>
      </c>
    </row>
    <row r="10" spans="1:3">
      <c r="A10" s="35" t="s">
        <v>63</v>
      </c>
      <c r="B10" s="36">
        <v>7.6479653816823825E-2</v>
      </c>
      <c r="C10" s="36">
        <v>7.1363538443191862E-2</v>
      </c>
    </row>
    <row r="11" spans="1:3">
      <c r="A11" s="35" t="s">
        <v>64</v>
      </c>
      <c r="B11" s="36">
        <v>7.6804624070055977E-2</v>
      </c>
      <c r="C11" s="36">
        <v>7.1363538443191862E-2</v>
      </c>
    </row>
    <row r="12" spans="1:3">
      <c r="A12" s="35" t="s">
        <v>65</v>
      </c>
      <c r="B12" s="36">
        <v>7.0053419847188159E-2</v>
      </c>
      <c r="C12" s="36">
        <v>7.1363538443191862E-2</v>
      </c>
    </row>
    <row r="13" spans="1:3">
      <c r="A13" s="35" t="s">
        <v>56</v>
      </c>
      <c r="B13" s="36">
        <v>6.1956321636249471E-2</v>
      </c>
      <c r="C13" s="36">
        <v>7.1363538443191862E-2</v>
      </c>
    </row>
    <row r="14" spans="1:3">
      <c r="A14" s="35" t="s">
        <v>55</v>
      </c>
      <c r="B14" s="36">
        <v>6.0916438443748486E-2</v>
      </c>
      <c r="C14" s="36">
        <v>7.1363538443191862E-2</v>
      </c>
    </row>
    <row r="15" spans="1:3">
      <c r="A15" s="35" t="s">
        <v>54</v>
      </c>
      <c r="B15" s="36">
        <v>5.6399699582933921E-2</v>
      </c>
      <c r="C15" s="36">
        <v>7.1363538443191862E-2</v>
      </c>
    </row>
    <row r="16" spans="1:3">
      <c r="A16" s="35" t="s">
        <v>66</v>
      </c>
      <c r="B16" s="36">
        <v>9.2183283078437733E-2</v>
      </c>
      <c r="C16" s="36">
        <v>7.1363538443191862E-2</v>
      </c>
    </row>
    <row r="17" spans="1:3">
      <c r="A17" s="35" t="s">
        <v>67</v>
      </c>
      <c r="B17" s="36">
        <v>4.5909218394936328E-2</v>
      </c>
      <c r="C17" s="36">
        <v>7.1363538443191862E-2</v>
      </c>
    </row>
    <row r="18" spans="1:3">
      <c r="A18" s="35" t="s">
        <v>68</v>
      </c>
      <c r="B18" s="36">
        <v>7.7602581400502718E-2</v>
      </c>
      <c r="C18" s="36">
        <v>7.1363538443191862E-2</v>
      </c>
    </row>
    <row r="19" spans="1:3">
      <c r="A19" s="35" t="s">
        <v>69</v>
      </c>
      <c r="B19" s="36">
        <v>8.1195518668754088E-2</v>
      </c>
      <c r="C19" s="36">
        <v>7.1363538443191862E-2</v>
      </c>
    </row>
    <row r="20" spans="1:3">
      <c r="A20" s="35" t="s">
        <v>70</v>
      </c>
      <c r="B20" s="36">
        <v>8.456676372339117E-2</v>
      </c>
      <c r="C20" s="36">
        <v>7.1363538443191862E-2</v>
      </c>
    </row>
    <row r="21" spans="1:3">
      <c r="A21" s="35" t="s">
        <v>71</v>
      </c>
      <c r="B21" s="36">
        <v>6.9829918942070593E-2</v>
      </c>
      <c r="C21" s="36">
        <v>7.1363538443191862E-2</v>
      </c>
    </row>
    <row r="22" spans="1:3">
      <c r="A22" s="35" t="s">
        <v>72</v>
      </c>
      <c r="B22" s="36">
        <v>5.5418044228959754E-2</v>
      </c>
      <c r="C22" s="36">
        <v>7.1363538443191862E-2</v>
      </c>
    </row>
    <row r="23" spans="1:3">
      <c r="A23" s="35" t="s">
        <v>53</v>
      </c>
      <c r="B23" s="36">
        <v>7.7622291043284927E-2</v>
      </c>
      <c r="C23" s="36">
        <v>7.1363538443191862E-2</v>
      </c>
    </row>
    <row r="24" spans="1:3">
      <c r="A24" s="35" t="s">
        <v>18</v>
      </c>
      <c r="B24" s="36">
        <v>3.7608434325436209E-2</v>
      </c>
      <c r="C24" s="36">
        <v>7.1363538443191862E-2</v>
      </c>
    </row>
    <row r="25" spans="1:3">
      <c r="A25" s="35" t="s">
        <v>52</v>
      </c>
      <c r="B25" s="36">
        <v>1.3805276187429931</v>
      </c>
      <c r="C25" s="36">
        <v>1.4986343073070292</v>
      </c>
    </row>
    <row r="29" spans="1:3">
      <c r="B29" s="35"/>
      <c r="C29" s="38"/>
    </row>
    <row r="30" spans="1:3">
      <c r="B30" s="35"/>
      <c r="C30" s="38"/>
    </row>
    <row r="31" spans="1:3">
      <c r="B31" s="35"/>
      <c r="C31" s="38"/>
    </row>
    <row r="32" spans="1:3">
      <c r="B32" s="35"/>
      <c r="C32" s="38"/>
    </row>
    <row r="33" spans="1:3">
      <c r="B33" s="35"/>
      <c r="C33" s="38"/>
    </row>
    <row r="34" spans="1:3">
      <c r="B34" s="35"/>
      <c r="C34" s="38"/>
    </row>
    <row r="35" spans="1:3">
      <c r="A35" s="43" t="s">
        <v>73</v>
      </c>
      <c r="B35" t="s">
        <v>23</v>
      </c>
    </row>
    <row r="37" spans="1:3">
      <c r="A37" s="43" t="s">
        <v>21</v>
      </c>
      <c r="B37" t="s">
        <v>19</v>
      </c>
      <c r="C37" t="s">
        <v>333</v>
      </c>
    </row>
    <row r="38" spans="1:3">
      <c r="A38" s="35" t="s">
        <v>57</v>
      </c>
      <c r="B38" s="36">
        <v>11507</v>
      </c>
      <c r="C38" s="36">
        <v>9548</v>
      </c>
    </row>
    <row r="39" spans="1:3">
      <c r="A39" s="35" t="s">
        <v>58</v>
      </c>
      <c r="B39" s="36">
        <v>16717</v>
      </c>
      <c r="C39" s="36">
        <v>17325</v>
      </c>
    </row>
    <row r="40" spans="1:3">
      <c r="A40" s="35" t="s">
        <v>59</v>
      </c>
      <c r="B40" s="36">
        <v>3148</v>
      </c>
      <c r="C40" s="36">
        <v>3663</v>
      </c>
    </row>
    <row r="41" spans="1:3">
      <c r="A41" s="35" t="s">
        <v>60</v>
      </c>
      <c r="B41" s="36">
        <v>14105</v>
      </c>
      <c r="C41" s="36">
        <v>17285</v>
      </c>
    </row>
    <row r="42" spans="1:3">
      <c r="A42" s="35" t="s">
        <v>61</v>
      </c>
      <c r="B42" s="36">
        <v>19879</v>
      </c>
      <c r="C42" s="36">
        <v>20436</v>
      </c>
    </row>
    <row r="43" spans="1:3">
      <c r="A43" s="35" t="s">
        <v>62</v>
      </c>
      <c r="B43" s="36">
        <v>1655</v>
      </c>
      <c r="C43" s="36">
        <v>7931</v>
      </c>
    </row>
    <row r="44" spans="1:3">
      <c r="A44" s="35" t="s">
        <v>63</v>
      </c>
      <c r="B44" s="36">
        <v>23296</v>
      </c>
      <c r="C44" s="36">
        <v>22050</v>
      </c>
    </row>
    <row r="45" spans="1:3">
      <c r="A45" s="35" t="s">
        <v>64</v>
      </c>
      <c r="B45" s="36">
        <v>16147</v>
      </c>
      <c r="C45" s="36">
        <v>14847</v>
      </c>
    </row>
    <row r="46" spans="1:3">
      <c r="A46" s="35" t="s">
        <v>65</v>
      </c>
      <c r="B46" s="36">
        <v>11152</v>
      </c>
      <c r="C46" s="36">
        <v>12216</v>
      </c>
    </row>
    <row r="47" spans="1:3">
      <c r="A47" s="35" t="s">
        <v>56</v>
      </c>
      <c r="B47" s="36">
        <v>15433</v>
      </c>
      <c r="C47" s="36">
        <v>15002</v>
      </c>
    </row>
    <row r="48" spans="1:3">
      <c r="A48" s="35" t="s">
        <v>55</v>
      </c>
      <c r="B48" s="36">
        <v>73529</v>
      </c>
      <c r="C48" s="36">
        <v>84225</v>
      </c>
    </row>
    <row r="49" spans="1:3">
      <c r="A49" s="35" t="s">
        <v>54</v>
      </c>
      <c r="B49" s="36">
        <v>89386</v>
      </c>
      <c r="C49" s="36">
        <v>145061</v>
      </c>
    </row>
    <row r="50" spans="1:3">
      <c r="A50" s="35" t="s">
        <v>66</v>
      </c>
      <c r="B50" s="36">
        <v>23934</v>
      </c>
      <c r="C50" s="36">
        <v>18128</v>
      </c>
    </row>
    <row r="51" spans="1:3">
      <c r="A51" s="35" t="s">
        <v>67</v>
      </c>
      <c r="B51" s="36">
        <v>13039</v>
      </c>
      <c r="C51" s="36">
        <v>23724</v>
      </c>
    </row>
    <row r="52" spans="1:3">
      <c r="A52" s="35" t="s">
        <v>68</v>
      </c>
      <c r="B52" s="36">
        <v>19025</v>
      </c>
      <c r="C52" s="36">
        <v>17011</v>
      </c>
    </row>
    <row r="53" spans="1:3">
      <c r="A53" s="35" t="s">
        <v>69</v>
      </c>
      <c r="B53" s="36">
        <v>19886</v>
      </c>
      <c r="C53" s="36">
        <v>16493</v>
      </c>
    </row>
    <row r="54" spans="1:3">
      <c r="A54" s="35" t="s">
        <v>70</v>
      </c>
      <c r="B54" s="36">
        <v>17145</v>
      </c>
      <c r="C54" s="36">
        <v>14669</v>
      </c>
    </row>
    <row r="55" spans="1:3">
      <c r="A55" s="35" t="s">
        <v>71</v>
      </c>
      <c r="B55" s="36">
        <v>16637</v>
      </c>
      <c r="C55" s="36">
        <v>16758</v>
      </c>
    </row>
    <row r="56" spans="1:3">
      <c r="A56" s="35" t="s">
        <v>72</v>
      </c>
      <c r="B56" s="36">
        <v>14430</v>
      </c>
      <c r="C56" s="36">
        <v>18428</v>
      </c>
    </row>
    <row r="57" spans="1:3">
      <c r="A57" s="35" t="s">
        <v>53</v>
      </c>
      <c r="B57" s="36">
        <v>33433</v>
      </c>
      <c r="C57" s="36">
        <v>28215</v>
      </c>
    </row>
    <row r="58" spans="1:3">
      <c r="A58" s="35" t="s">
        <v>18</v>
      </c>
      <c r="B58" s="36">
        <v>50677</v>
      </c>
      <c r="C58" s="36">
        <v>104807</v>
      </c>
    </row>
    <row r="59" spans="1:3">
      <c r="A59" s="35" t="s">
        <v>52</v>
      </c>
      <c r="B59" s="36">
        <v>504160</v>
      </c>
      <c r="C59" s="36">
        <v>627822</v>
      </c>
    </row>
  </sheetData>
  <pageMargins left="0.7" right="0.7" top="0.75" bottom="0.75" header="0.3" footer="0.3"/>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8C81C-4F86-4A6E-BBF2-1F6F65779276}">
  <dimension ref="A1:Z679"/>
  <sheetViews>
    <sheetView workbookViewId="0"/>
  </sheetViews>
  <sheetFormatPr defaultRowHeight="13.5" customHeight="1"/>
  <cols>
    <col min="1" max="1" width="16.33203125" customWidth="1"/>
    <col min="2" max="2" width="11.5" customWidth="1"/>
    <col min="3" max="3" width="28" style="42" bestFit="1" customWidth="1"/>
    <col min="4" max="4" width="20.33203125" bestFit="1" customWidth="1"/>
    <col min="5" max="5" width="7.83203125" bestFit="1" customWidth="1"/>
    <col min="6" max="6" width="9" customWidth="1"/>
    <col min="7" max="7" width="45.6640625" style="42" customWidth="1"/>
    <col min="8" max="8" width="23.1640625" customWidth="1"/>
    <col min="9" max="14" width="12.83203125" customWidth="1"/>
    <col min="15" max="15" width="7.33203125" hidden="1" customWidth="1"/>
    <col min="16" max="16" width="6.33203125" hidden="1" customWidth="1"/>
    <col min="17" max="17" width="18.33203125" hidden="1" customWidth="1"/>
    <col min="18" max="19" width="11.6640625" hidden="1" customWidth="1"/>
    <col min="20" max="20" width="11.6640625" style="84" hidden="1" customWidth="1"/>
    <col min="21" max="21" width="36.83203125" hidden="1" customWidth="1"/>
    <col min="22" max="22" width="22.5" hidden="1" customWidth="1"/>
  </cols>
  <sheetData>
    <row r="1" spans="1:26" ht="13.5" customHeight="1">
      <c r="A1" s="13" t="s">
        <v>322</v>
      </c>
    </row>
    <row r="2" spans="1:26" ht="13.5" customHeight="1">
      <c r="A2" s="45" t="s">
        <v>343</v>
      </c>
    </row>
    <row r="3" spans="1:26" ht="13.5" customHeight="1" thickBot="1">
      <c r="A3" t="s">
        <v>364</v>
      </c>
    </row>
    <row r="4" spans="1:26" ht="39">
      <c r="A4" s="87" t="s">
        <v>339</v>
      </c>
      <c r="B4" s="87" t="s">
        <v>340</v>
      </c>
      <c r="C4" s="91" t="s">
        <v>297</v>
      </c>
      <c r="D4" s="87" t="s">
        <v>368</v>
      </c>
      <c r="E4" s="87" t="s">
        <v>362</v>
      </c>
      <c r="F4" s="87" t="s">
        <v>341</v>
      </c>
      <c r="G4" s="91" t="s">
        <v>287</v>
      </c>
      <c r="H4" s="87" t="s">
        <v>288</v>
      </c>
      <c r="I4" s="87" t="s">
        <v>289</v>
      </c>
      <c r="J4" s="87" t="s">
        <v>290</v>
      </c>
      <c r="K4" s="87" t="s">
        <v>291</v>
      </c>
      <c r="L4" s="87" t="s">
        <v>292</v>
      </c>
      <c r="M4" s="87" t="s">
        <v>293</v>
      </c>
      <c r="N4" s="87" t="s">
        <v>342</v>
      </c>
      <c r="Z4" s="70"/>
    </row>
    <row r="5" spans="1:26" ht="13.5" customHeight="1">
      <c r="A5" s="72" t="s">
        <v>23</v>
      </c>
      <c r="B5" s="72" t="s">
        <v>124</v>
      </c>
      <c r="C5" s="73" t="s">
        <v>57</v>
      </c>
      <c r="D5" s="72" t="s">
        <v>366</v>
      </c>
      <c r="E5" s="72" t="s">
        <v>363</v>
      </c>
      <c r="F5" s="72" t="s">
        <v>81</v>
      </c>
      <c r="G5" s="73" t="s">
        <v>28</v>
      </c>
      <c r="H5" s="72" t="s">
        <v>28</v>
      </c>
      <c r="I5" s="72"/>
      <c r="J5" s="72"/>
      <c r="K5" s="72"/>
      <c r="L5" s="72"/>
      <c r="M5" s="72"/>
      <c r="N5" s="72">
        <v>3725</v>
      </c>
      <c r="O5" s="72">
        <v>142524</v>
      </c>
      <c r="P5" s="72">
        <v>9.0440908197917547E-3</v>
      </c>
      <c r="Q5" s="86">
        <v>7.869654917658243E-3</v>
      </c>
      <c r="R5" s="72">
        <v>1122</v>
      </c>
      <c r="S5" s="72">
        <v>167</v>
      </c>
      <c r="T5" s="85">
        <v>0.14884135472370774</v>
      </c>
      <c r="U5" s="72" t="s">
        <v>139</v>
      </c>
      <c r="V5" s="72">
        <v>0</v>
      </c>
    </row>
    <row r="6" spans="1:26" ht="13.5" customHeight="1">
      <c r="A6" s="72" t="s">
        <v>23</v>
      </c>
      <c r="B6" s="72" t="s">
        <v>124</v>
      </c>
      <c r="C6" s="73" t="s">
        <v>57</v>
      </c>
      <c r="D6" s="72" t="s">
        <v>366</v>
      </c>
      <c r="E6" s="72" t="s">
        <v>363</v>
      </c>
      <c r="F6" s="72" t="s">
        <v>84</v>
      </c>
      <c r="G6" s="73" t="s">
        <v>345</v>
      </c>
      <c r="H6" s="72" t="s">
        <v>33</v>
      </c>
      <c r="I6" s="72"/>
      <c r="J6" s="72"/>
      <c r="K6" s="72"/>
      <c r="L6" s="72"/>
      <c r="M6" s="72"/>
      <c r="N6" s="72">
        <v>1999</v>
      </c>
      <c r="O6" s="72">
        <v>288387</v>
      </c>
      <c r="P6" s="72">
        <v>1.6297544618862849E-4</v>
      </c>
      <c r="Q6" s="86">
        <v>1.5467336327229094E-3</v>
      </c>
      <c r="R6" s="72">
        <v>446</v>
      </c>
      <c r="S6" s="72">
        <v>-399</v>
      </c>
      <c r="T6" s="85">
        <v>-0.89461883408071752</v>
      </c>
      <c r="U6" s="72" t="s">
        <v>139</v>
      </c>
      <c r="V6" s="72">
        <v>0</v>
      </c>
    </row>
    <row r="7" spans="1:26" ht="13.5" customHeight="1">
      <c r="A7" s="72" t="s">
        <v>23</v>
      </c>
      <c r="B7" s="72" t="s">
        <v>124</v>
      </c>
      <c r="C7" s="73" t="s">
        <v>57</v>
      </c>
      <c r="D7" s="72" t="s">
        <v>369</v>
      </c>
      <c r="E7" s="72" t="s">
        <v>360</v>
      </c>
      <c r="F7" s="72" t="s">
        <v>98</v>
      </c>
      <c r="G7" s="73" t="s">
        <v>99</v>
      </c>
      <c r="H7" s="72" t="s">
        <v>45</v>
      </c>
      <c r="I7" s="72">
        <v>11</v>
      </c>
      <c r="J7" s="72">
        <v>157</v>
      </c>
      <c r="K7" s="72">
        <v>227</v>
      </c>
      <c r="L7" s="72">
        <v>346</v>
      </c>
      <c r="M7" s="72">
        <v>158</v>
      </c>
      <c r="N7" s="72">
        <v>899</v>
      </c>
      <c r="O7" s="72">
        <v>145863</v>
      </c>
      <c r="P7" s="72">
        <v>1.6659468131054482E-3</v>
      </c>
      <c r="Q7" s="86">
        <v>1.5709435249726053E-3</v>
      </c>
      <c r="R7" s="72">
        <v>229</v>
      </c>
      <c r="S7" s="72">
        <v>14</v>
      </c>
      <c r="T7" s="85">
        <v>6.1135371179039222E-2</v>
      </c>
      <c r="U7" s="72" t="s">
        <v>139</v>
      </c>
      <c r="V7" s="72">
        <v>0</v>
      </c>
    </row>
    <row r="8" spans="1:26" ht="13.5" customHeight="1">
      <c r="A8" s="72" t="s">
        <v>23</v>
      </c>
      <c r="B8" s="72" t="s">
        <v>124</v>
      </c>
      <c r="C8" s="73" t="s">
        <v>57</v>
      </c>
      <c r="D8" s="72" t="s">
        <v>369</v>
      </c>
      <c r="E8" s="72" t="s">
        <v>361</v>
      </c>
      <c r="F8" s="72" t="s">
        <v>98</v>
      </c>
      <c r="G8" s="73" t="s">
        <v>99</v>
      </c>
      <c r="H8" s="72" t="s">
        <v>45</v>
      </c>
      <c r="I8" s="72">
        <v>9</v>
      </c>
      <c r="J8" s="72">
        <v>132</v>
      </c>
      <c r="K8" s="72">
        <v>170</v>
      </c>
      <c r="L8" s="72">
        <v>275</v>
      </c>
      <c r="M8" s="72">
        <v>215</v>
      </c>
      <c r="N8" s="72">
        <v>801</v>
      </c>
      <c r="O8" s="72">
        <v>142524</v>
      </c>
      <c r="P8" s="72">
        <v>1.4523869664056579E-3</v>
      </c>
      <c r="Q8" s="86">
        <v>1.4173259997212579E-3</v>
      </c>
      <c r="R8" s="72">
        <v>202</v>
      </c>
      <c r="S8" s="72">
        <v>5</v>
      </c>
      <c r="T8" s="85">
        <v>2.4752475247524774E-2</v>
      </c>
      <c r="U8" s="72" t="s">
        <v>139</v>
      </c>
      <c r="V8" s="72">
        <v>0</v>
      </c>
    </row>
    <row r="9" spans="1:26" ht="13.5" customHeight="1">
      <c r="A9" s="72" t="s">
        <v>23</v>
      </c>
      <c r="B9" s="72" t="s">
        <v>124</v>
      </c>
      <c r="C9" s="73" t="s">
        <v>57</v>
      </c>
      <c r="D9" s="72" t="s">
        <v>366</v>
      </c>
      <c r="E9" s="72" t="s">
        <v>363</v>
      </c>
      <c r="F9" s="72" t="s">
        <v>85</v>
      </c>
      <c r="G9" s="73" t="s">
        <v>346</v>
      </c>
      <c r="H9" s="72" t="s">
        <v>25</v>
      </c>
      <c r="I9" s="72"/>
      <c r="J9" s="72"/>
      <c r="K9" s="72"/>
      <c r="L9" s="72"/>
      <c r="M9" s="72"/>
      <c r="N9" s="72">
        <v>799</v>
      </c>
      <c r="O9" s="72">
        <v>145863</v>
      </c>
      <c r="P9" s="72">
        <v>8.3640128065376419E-4</v>
      </c>
      <c r="Q9" s="86">
        <v>8.3557730724650439E-4</v>
      </c>
      <c r="R9" s="72">
        <v>122</v>
      </c>
      <c r="S9" s="72">
        <v>0</v>
      </c>
      <c r="T9" s="85">
        <v>0</v>
      </c>
      <c r="U9" s="72" t="s">
        <v>139</v>
      </c>
      <c r="V9" s="72">
        <v>0</v>
      </c>
    </row>
    <row r="10" spans="1:26" ht="13.5" customHeight="1">
      <c r="A10" s="72" t="s">
        <v>23</v>
      </c>
      <c r="B10" s="72" t="s">
        <v>124</v>
      </c>
      <c r="C10" s="73" t="s">
        <v>57</v>
      </c>
      <c r="D10" s="72" t="s">
        <v>366</v>
      </c>
      <c r="E10" s="72" t="s">
        <v>363</v>
      </c>
      <c r="F10" s="72" t="s">
        <v>91</v>
      </c>
      <c r="G10" s="73" t="s">
        <v>352</v>
      </c>
      <c r="H10" s="72" t="s">
        <v>29</v>
      </c>
      <c r="I10" s="72"/>
      <c r="J10" s="72"/>
      <c r="K10" s="72"/>
      <c r="L10" s="72"/>
      <c r="M10" s="72"/>
      <c r="N10" s="72">
        <v>532</v>
      </c>
      <c r="O10" s="72">
        <v>142524</v>
      </c>
      <c r="P10" s="72">
        <v>1.2068142909264406E-3</v>
      </c>
      <c r="Q10" s="86">
        <v>1.1083116266507214E-3</v>
      </c>
      <c r="R10" s="72">
        <v>158</v>
      </c>
      <c r="S10" s="72">
        <v>14</v>
      </c>
      <c r="T10" s="85">
        <v>8.8607594936708889E-2</v>
      </c>
      <c r="U10" s="72" t="s">
        <v>139</v>
      </c>
      <c r="V10" s="72">
        <v>0</v>
      </c>
    </row>
    <row r="11" spans="1:26" ht="13.5" customHeight="1">
      <c r="A11" s="72" t="s">
        <v>23</v>
      </c>
      <c r="B11" s="72" t="s">
        <v>124</v>
      </c>
      <c r="C11" s="73" t="s">
        <v>57</v>
      </c>
      <c r="D11" s="72" t="s">
        <v>366</v>
      </c>
      <c r="E11" s="72" t="s">
        <v>363</v>
      </c>
      <c r="F11" s="72" t="s">
        <v>78</v>
      </c>
      <c r="G11" s="73" t="s">
        <v>344</v>
      </c>
      <c r="H11" s="72" t="s">
        <v>35</v>
      </c>
      <c r="I11" s="72"/>
      <c r="J11" s="72"/>
      <c r="K11" s="72"/>
      <c r="L11" s="72"/>
      <c r="M11" s="72"/>
      <c r="N11" s="72">
        <v>459</v>
      </c>
      <c r="O11" s="72">
        <v>145863</v>
      </c>
      <c r="P11" s="72">
        <v>2.7422992808320136E-5</v>
      </c>
      <c r="Q11" s="86">
        <v>3.6898567148582843E-5</v>
      </c>
      <c r="R11" s="72">
        <v>5</v>
      </c>
      <c r="S11" s="72">
        <v>-1</v>
      </c>
      <c r="T11" s="85">
        <v>-0.19999999999999996</v>
      </c>
      <c r="U11" s="72" t="s">
        <v>139</v>
      </c>
      <c r="V11" s="72">
        <v>0</v>
      </c>
    </row>
    <row r="12" spans="1:26" ht="13.5" customHeight="1">
      <c r="A12" s="72" t="s">
        <v>23</v>
      </c>
      <c r="B12" s="72" t="s">
        <v>124</v>
      </c>
      <c r="C12" s="73" t="s">
        <v>57</v>
      </c>
      <c r="D12" s="72" t="s">
        <v>366</v>
      </c>
      <c r="E12" s="72" t="s">
        <v>363</v>
      </c>
      <c r="F12" s="72" t="s">
        <v>97</v>
      </c>
      <c r="G12" s="73" t="s">
        <v>31</v>
      </c>
      <c r="H12" s="72" t="s">
        <v>31</v>
      </c>
      <c r="I12" s="72"/>
      <c r="J12" s="72"/>
      <c r="K12" s="72"/>
      <c r="L12" s="72"/>
      <c r="M12" s="72"/>
      <c r="N12" s="72">
        <v>372</v>
      </c>
      <c r="O12" s="72">
        <v>142524</v>
      </c>
      <c r="P12" s="72">
        <v>7.0163621565490728E-6</v>
      </c>
      <c r="Q12" s="86">
        <v>2.8979089907315027E-5</v>
      </c>
      <c r="R12" s="72">
        <v>4</v>
      </c>
      <c r="S12" s="72">
        <v>-3</v>
      </c>
      <c r="T12" s="85">
        <v>-0.75</v>
      </c>
      <c r="U12" s="72" t="s">
        <v>139</v>
      </c>
      <c r="V12" s="72">
        <v>0</v>
      </c>
    </row>
    <row r="13" spans="1:26" ht="13.5" customHeight="1">
      <c r="A13" s="72" t="s">
        <v>23</v>
      </c>
      <c r="B13" s="72" t="s">
        <v>124</v>
      </c>
      <c r="C13" s="73" t="s">
        <v>57</v>
      </c>
      <c r="D13" s="72" t="s">
        <v>366</v>
      </c>
      <c r="E13" s="72" t="s">
        <v>363</v>
      </c>
      <c r="F13" s="72" t="s">
        <v>83</v>
      </c>
      <c r="G13" s="73" t="s">
        <v>27</v>
      </c>
      <c r="H13" s="72" t="s">
        <v>27</v>
      </c>
      <c r="I13" s="72"/>
      <c r="J13" s="72"/>
      <c r="K13" s="72"/>
      <c r="L13" s="72"/>
      <c r="M13" s="72"/>
      <c r="N13" s="72">
        <v>335</v>
      </c>
      <c r="O13" s="72">
        <v>145863</v>
      </c>
      <c r="P13" s="72">
        <v>1.0283622303120051E-4</v>
      </c>
      <c r="Q13" s="86">
        <v>1.8423873122013726E-4</v>
      </c>
      <c r="R13" s="72">
        <v>27</v>
      </c>
      <c r="S13" s="72">
        <v>-12</v>
      </c>
      <c r="T13" s="85">
        <v>-0.44444444444444442</v>
      </c>
      <c r="U13" s="72" t="s">
        <v>139</v>
      </c>
      <c r="V13" s="72">
        <v>0</v>
      </c>
    </row>
    <row r="14" spans="1:26" ht="13.5" customHeight="1">
      <c r="A14" s="72" t="s">
        <v>23</v>
      </c>
      <c r="B14" s="72" t="s">
        <v>124</v>
      </c>
      <c r="C14" s="73" t="s">
        <v>57</v>
      </c>
      <c r="D14" s="72" t="s">
        <v>366</v>
      </c>
      <c r="E14" s="72" t="s">
        <v>363</v>
      </c>
      <c r="F14" s="72" t="s">
        <v>88</v>
      </c>
      <c r="G14" s="73" t="s">
        <v>349</v>
      </c>
      <c r="H14" s="72" t="s">
        <v>34</v>
      </c>
      <c r="I14" s="72"/>
      <c r="J14" s="72"/>
      <c r="K14" s="72"/>
      <c r="L14" s="72"/>
      <c r="M14" s="72"/>
      <c r="N14" s="72">
        <v>328</v>
      </c>
      <c r="O14" s="72">
        <v>142524</v>
      </c>
      <c r="P14" s="72">
        <v>7.0163621565490728E-6</v>
      </c>
      <c r="Q14" s="86">
        <v>8.1847726632153513E-5</v>
      </c>
      <c r="R14" s="72">
        <v>12</v>
      </c>
      <c r="S14" s="72">
        <v>-11</v>
      </c>
      <c r="T14" s="85">
        <v>-0.91666666666666663</v>
      </c>
      <c r="U14" s="72" t="s">
        <v>139</v>
      </c>
      <c r="V14" s="72">
        <v>0</v>
      </c>
    </row>
    <row r="15" spans="1:26" ht="13.5" customHeight="1">
      <c r="A15" s="72" t="s">
        <v>23</v>
      </c>
      <c r="B15" s="72" t="s">
        <v>124</v>
      </c>
      <c r="C15" s="73" t="s">
        <v>57</v>
      </c>
      <c r="D15" s="72" t="s">
        <v>366</v>
      </c>
      <c r="E15" s="72" t="s">
        <v>363</v>
      </c>
      <c r="F15" s="72" t="s">
        <v>90</v>
      </c>
      <c r="G15" s="73" t="s">
        <v>351</v>
      </c>
      <c r="H15" s="72" t="s">
        <v>37</v>
      </c>
      <c r="I15" s="72"/>
      <c r="J15" s="72"/>
      <c r="K15" s="72"/>
      <c r="L15" s="72"/>
      <c r="M15" s="72"/>
      <c r="N15" s="72">
        <v>243</v>
      </c>
      <c r="O15" s="72">
        <v>288387</v>
      </c>
      <c r="P15" s="72">
        <v>1.5257275813403517E-4</v>
      </c>
      <c r="Q15" s="86">
        <v>1.243336228773866E-3</v>
      </c>
      <c r="R15" s="72">
        <v>359</v>
      </c>
      <c r="S15" s="72">
        <v>-315</v>
      </c>
      <c r="T15" s="85">
        <v>-0.87743732590529244</v>
      </c>
      <c r="U15" s="72" t="s">
        <v>139</v>
      </c>
      <c r="V15" s="72">
        <v>0</v>
      </c>
    </row>
    <row r="16" spans="1:26" ht="13.5" customHeight="1">
      <c r="A16" s="72" t="s">
        <v>23</v>
      </c>
      <c r="B16" s="72" t="s">
        <v>124</v>
      </c>
      <c r="C16" s="73" t="s">
        <v>57</v>
      </c>
      <c r="D16" s="72" t="s">
        <v>366</v>
      </c>
      <c r="E16" s="72" t="s">
        <v>363</v>
      </c>
      <c r="F16" s="72" t="s">
        <v>92</v>
      </c>
      <c r="G16" s="73" t="s">
        <v>353</v>
      </c>
      <c r="H16" s="72" t="s">
        <v>30</v>
      </c>
      <c r="I16" s="72"/>
      <c r="J16" s="72"/>
      <c r="K16" s="72"/>
      <c r="L16" s="72"/>
      <c r="M16" s="72"/>
      <c r="N16" s="72">
        <v>240</v>
      </c>
      <c r="O16" s="72">
        <v>288387</v>
      </c>
      <c r="P16" s="72">
        <v>1.9511975227732178E-2</v>
      </c>
      <c r="Q16" s="86">
        <v>1.9511975227732178E-2</v>
      </c>
      <c r="R16" s="72">
        <v>5627</v>
      </c>
      <c r="S16" s="72">
        <v>0</v>
      </c>
      <c r="T16" s="85">
        <v>0</v>
      </c>
      <c r="U16" s="72" t="s">
        <v>139</v>
      </c>
      <c r="V16" s="72">
        <v>0</v>
      </c>
    </row>
    <row r="17" spans="1:22" ht="13.5" customHeight="1">
      <c r="A17" s="72" t="s">
        <v>23</v>
      </c>
      <c r="B17" s="72" t="s">
        <v>124</v>
      </c>
      <c r="C17" s="73" t="s">
        <v>57</v>
      </c>
      <c r="D17" s="72" t="s">
        <v>366</v>
      </c>
      <c r="E17" s="72" t="s">
        <v>363</v>
      </c>
      <c r="F17" s="72" t="s">
        <v>96</v>
      </c>
      <c r="G17" s="73" t="s">
        <v>32</v>
      </c>
      <c r="H17" s="72" t="s">
        <v>32</v>
      </c>
      <c r="I17" s="72"/>
      <c r="J17" s="72"/>
      <c r="K17" s="72"/>
      <c r="L17" s="72"/>
      <c r="M17" s="72"/>
      <c r="N17" s="72">
        <v>225</v>
      </c>
      <c r="O17" s="72">
        <v>288387</v>
      </c>
      <c r="P17" s="72">
        <v>1.4217007007944187E-4</v>
      </c>
      <c r="Q17" s="86">
        <v>1.3916454882521926E-4</v>
      </c>
      <c r="R17" s="72">
        <v>40</v>
      </c>
      <c r="S17" s="72">
        <v>1</v>
      </c>
      <c r="T17" s="85">
        <v>2.4999999999999911E-2</v>
      </c>
      <c r="U17" s="72" t="s">
        <v>139</v>
      </c>
      <c r="V17" s="72">
        <v>0</v>
      </c>
    </row>
    <row r="18" spans="1:22" ht="13.5" customHeight="1">
      <c r="A18" s="72" t="s">
        <v>23</v>
      </c>
      <c r="B18" s="72" t="s">
        <v>124</v>
      </c>
      <c r="C18" s="73" t="s">
        <v>57</v>
      </c>
      <c r="D18" s="72" t="s">
        <v>366</v>
      </c>
      <c r="E18" s="72" t="s">
        <v>363</v>
      </c>
      <c r="F18" s="72" t="s">
        <v>86</v>
      </c>
      <c r="G18" s="73" t="s">
        <v>347</v>
      </c>
      <c r="H18" s="72" t="s">
        <v>40</v>
      </c>
      <c r="I18" s="72"/>
      <c r="J18" s="72"/>
      <c r="K18" s="72"/>
      <c r="L18" s="72"/>
      <c r="M18" s="72"/>
      <c r="N18" s="72">
        <v>125</v>
      </c>
      <c r="O18" s="72">
        <v>288387</v>
      </c>
      <c r="P18" s="72">
        <v>2.4654370689386139E-3</v>
      </c>
      <c r="Q18" s="86">
        <v>2.1670800508444329E-3</v>
      </c>
      <c r="R18" s="72">
        <v>625</v>
      </c>
      <c r="S18" s="72">
        <v>86</v>
      </c>
      <c r="T18" s="85">
        <v>0.13759999999999994</v>
      </c>
      <c r="U18" s="72" t="s">
        <v>139</v>
      </c>
      <c r="V18" s="72">
        <v>0</v>
      </c>
    </row>
    <row r="19" spans="1:22" ht="13.5" customHeight="1">
      <c r="A19" s="72" t="s">
        <v>23</v>
      </c>
      <c r="B19" s="72" t="s">
        <v>124</v>
      </c>
      <c r="C19" s="73" t="s">
        <v>57</v>
      </c>
      <c r="D19" s="72" t="s">
        <v>366</v>
      </c>
      <c r="E19" s="72" t="s">
        <v>363</v>
      </c>
      <c r="F19" s="72" t="s">
        <v>87</v>
      </c>
      <c r="G19" s="73" t="s">
        <v>348</v>
      </c>
      <c r="H19" s="72" t="s">
        <v>38</v>
      </c>
      <c r="I19" s="72"/>
      <c r="J19" s="72"/>
      <c r="K19" s="72"/>
      <c r="L19" s="72"/>
      <c r="M19" s="72"/>
      <c r="N19" s="72">
        <v>73</v>
      </c>
      <c r="O19" s="72">
        <v>288387</v>
      </c>
      <c r="P19" s="72">
        <v>1.060033912763058E-2</v>
      </c>
      <c r="Q19" s="86">
        <v>1.0448831164670215E-2</v>
      </c>
      <c r="R19" s="72">
        <v>3013</v>
      </c>
      <c r="S19" s="72">
        <v>44</v>
      </c>
      <c r="T19" s="85">
        <v>1.4603385330235641E-2</v>
      </c>
      <c r="U19" s="72" t="s">
        <v>139</v>
      </c>
      <c r="V19" s="72">
        <v>0</v>
      </c>
    </row>
    <row r="20" spans="1:22" ht="13.5" customHeight="1">
      <c r="A20" s="72" t="s">
        <v>23</v>
      </c>
      <c r="B20" s="72" t="s">
        <v>124</v>
      </c>
      <c r="C20" s="73" t="s">
        <v>57</v>
      </c>
      <c r="D20" s="72" t="s">
        <v>366</v>
      </c>
      <c r="E20" s="72" t="s">
        <v>363</v>
      </c>
      <c r="F20" s="72" t="s">
        <v>94</v>
      </c>
      <c r="G20" s="73" t="s">
        <v>36</v>
      </c>
      <c r="H20" s="72" t="s">
        <v>36</v>
      </c>
      <c r="I20" s="72"/>
      <c r="J20" s="72"/>
      <c r="K20" s="72"/>
      <c r="L20" s="72"/>
      <c r="M20" s="72"/>
      <c r="N20" s="72">
        <v>72</v>
      </c>
      <c r="O20" s="72">
        <v>288387</v>
      </c>
      <c r="P20" s="72">
        <v>2.7809852732612775E-3</v>
      </c>
      <c r="Q20" s="86">
        <v>4.5959477430963002E-3</v>
      </c>
      <c r="R20" s="72">
        <v>1325</v>
      </c>
      <c r="S20" s="72">
        <v>-523</v>
      </c>
      <c r="T20" s="85">
        <v>-0.39471698113207543</v>
      </c>
      <c r="U20" s="72" t="s">
        <v>139</v>
      </c>
      <c r="V20" s="72">
        <v>0</v>
      </c>
    </row>
    <row r="21" spans="1:22" ht="13.5" customHeight="1">
      <c r="A21" s="72" t="s">
        <v>23</v>
      </c>
      <c r="B21" s="72" t="s">
        <v>124</v>
      </c>
      <c r="C21" s="73" t="s">
        <v>57</v>
      </c>
      <c r="D21" s="72" t="s">
        <v>367</v>
      </c>
      <c r="E21" s="72" t="s">
        <v>363</v>
      </c>
      <c r="F21" s="72" t="s">
        <v>107</v>
      </c>
      <c r="G21" s="73" t="s">
        <v>49</v>
      </c>
      <c r="H21" s="72" t="s">
        <v>49</v>
      </c>
      <c r="I21" s="72"/>
      <c r="J21" s="72"/>
      <c r="K21" s="72"/>
      <c r="L21" s="72"/>
      <c r="M21" s="72"/>
      <c r="N21" s="72">
        <v>68</v>
      </c>
      <c r="O21" s="72">
        <v>288387</v>
      </c>
      <c r="P21" s="72">
        <v>3.5022383117130798E-4</v>
      </c>
      <c r="Q21" s="86">
        <v>3.072077289227249E-4</v>
      </c>
      <c r="R21" s="72">
        <v>89</v>
      </c>
      <c r="S21" s="72">
        <v>12</v>
      </c>
      <c r="T21" s="85">
        <v>0.13483146067415741</v>
      </c>
      <c r="U21" s="72" t="s">
        <v>139</v>
      </c>
      <c r="V21" s="72">
        <v>0</v>
      </c>
    </row>
    <row r="22" spans="1:22" ht="13.5" customHeight="1">
      <c r="A22" s="72" t="s">
        <v>23</v>
      </c>
      <c r="B22" s="72" t="s">
        <v>124</v>
      </c>
      <c r="C22" s="73" t="s">
        <v>57</v>
      </c>
      <c r="D22" s="72" t="s">
        <v>366</v>
      </c>
      <c r="E22" s="72" t="s">
        <v>363</v>
      </c>
      <c r="F22" s="72" t="s">
        <v>80</v>
      </c>
      <c r="G22" s="73" t="s">
        <v>26</v>
      </c>
      <c r="H22" s="72" t="s">
        <v>26</v>
      </c>
      <c r="I22" s="72"/>
      <c r="J22" s="72"/>
      <c r="K22" s="72"/>
      <c r="L22" s="72"/>
      <c r="M22" s="72"/>
      <c r="N22" s="72">
        <v>63</v>
      </c>
      <c r="O22" s="72">
        <v>288387</v>
      </c>
      <c r="P22" s="72">
        <v>4.2651021023832556E-4</v>
      </c>
      <c r="Q22" s="86">
        <v>2.9987744139351743E-4</v>
      </c>
      <c r="R22" s="72">
        <v>86</v>
      </c>
      <c r="S22" s="72">
        <v>37</v>
      </c>
      <c r="T22" s="85">
        <v>0.43023255813953498</v>
      </c>
      <c r="U22" s="72" t="s">
        <v>139</v>
      </c>
      <c r="V22" s="72">
        <v>0</v>
      </c>
    </row>
    <row r="23" spans="1:22" ht="13.5" customHeight="1">
      <c r="A23" s="72" t="s">
        <v>23</v>
      </c>
      <c r="B23" s="72" t="s">
        <v>124</v>
      </c>
      <c r="C23" s="73" t="s">
        <v>57</v>
      </c>
      <c r="D23" s="72" t="s">
        <v>366</v>
      </c>
      <c r="E23" s="72" t="s">
        <v>363</v>
      </c>
      <c r="F23" s="72" t="s">
        <v>89</v>
      </c>
      <c r="G23" s="73" t="s">
        <v>350</v>
      </c>
      <c r="H23" s="72" t="s">
        <v>39</v>
      </c>
      <c r="I23" s="72"/>
      <c r="J23" s="72"/>
      <c r="K23" s="72"/>
      <c r="L23" s="72"/>
      <c r="M23" s="72"/>
      <c r="N23" s="72">
        <v>47</v>
      </c>
      <c r="O23" s="72">
        <v>288387</v>
      </c>
      <c r="P23" s="72">
        <v>9.8132023981663524E-4</v>
      </c>
      <c r="Q23" s="86">
        <v>1.0768685325761014E-3</v>
      </c>
      <c r="R23" s="72">
        <v>311</v>
      </c>
      <c r="S23" s="72">
        <v>-28</v>
      </c>
      <c r="T23" s="85">
        <v>-9.0032154340836001E-2</v>
      </c>
      <c r="U23" s="72" t="s">
        <v>139</v>
      </c>
      <c r="V23" s="72">
        <v>0</v>
      </c>
    </row>
    <row r="24" spans="1:22" ht="13.5" customHeight="1">
      <c r="A24" s="72" t="s">
        <v>23</v>
      </c>
      <c r="B24" s="72" t="s">
        <v>124</v>
      </c>
      <c r="C24" s="73" t="s">
        <v>57</v>
      </c>
      <c r="D24" s="72" t="s">
        <v>367</v>
      </c>
      <c r="E24" s="72" t="s">
        <v>363</v>
      </c>
      <c r="F24" s="72" t="s">
        <v>108</v>
      </c>
      <c r="G24" s="73" t="s">
        <v>356</v>
      </c>
      <c r="H24" s="72" t="s">
        <v>50</v>
      </c>
      <c r="I24" s="72"/>
      <c r="J24" s="72"/>
      <c r="K24" s="72"/>
      <c r="L24" s="72"/>
      <c r="M24" s="72"/>
      <c r="N24" s="72">
        <v>41</v>
      </c>
      <c r="O24" s="72">
        <v>288387</v>
      </c>
      <c r="P24" s="72">
        <v>9.3624192491339759E-5</v>
      </c>
      <c r="Q24" s="86">
        <v>2.969509404354554E-4</v>
      </c>
      <c r="R24" s="72">
        <v>86</v>
      </c>
      <c r="S24" s="72">
        <v>-59</v>
      </c>
      <c r="T24" s="85">
        <v>-0.68604651162790697</v>
      </c>
      <c r="U24" s="72" t="s">
        <v>139</v>
      </c>
      <c r="V24" s="72">
        <v>0</v>
      </c>
    </row>
    <row r="25" spans="1:22" ht="13.5" customHeight="1">
      <c r="A25" s="72" t="s">
        <v>23</v>
      </c>
      <c r="B25" s="72" t="s">
        <v>124</v>
      </c>
      <c r="C25" s="73" t="s">
        <v>57</v>
      </c>
      <c r="D25" s="72" t="s">
        <v>366</v>
      </c>
      <c r="E25" s="72" t="s">
        <v>363</v>
      </c>
      <c r="F25" s="72" t="s">
        <v>82</v>
      </c>
      <c r="G25" s="73" t="s">
        <v>41</v>
      </c>
      <c r="H25" s="72" t="s">
        <v>41</v>
      </c>
      <c r="I25" s="72"/>
      <c r="J25" s="72"/>
      <c r="K25" s="72"/>
      <c r="L25" s="72"/>
      <c r="M25" s="72"/>
      <c r="N25" s="72">
        <v>21</v>
      </c>
      <c r="O25" s="72">
        <v>288387</v>
      </c>
      <c r="P25" s="72">
        <v>6.3803153401505619E-4</v>
      </c>
      <c r="Q25" s="86">
        <v>1.9038451254077757E-4</v>
      </c>
      <c r="R25" s="72">
        <v>55</v>
      </c>
      <c r="S25" s="72">
        <v>129</v>
      </c>
      <c r="T25" s="85">
        <v>2.3454545454545452</v>
      </c>
      <c r="U25" s="72" t="s">
        <v>139</v>
      </c>
      <c r="V25" s="72">
        <v>0</v>
      </c>
    </row>
    <row r="26" spans="1:22" ht="13.5" customHeight="1">
      <c r="A26" s="72" t="s">
        <v>23</v>
      </c>
      <c r="B26" s="72" t="s">
        <v>124</v>
      </c>
      <c r="C26" s="73" t="s">
        <v>57</v>
      </c>
      <c r="D26" s="72" t="s">
        <v>370</v>
      </c>
      <c r="E26" s="72" t="s">
        <v>360</v>
      </c>
      <c r="F26" s="72" t="s">
        <v>106</v>
      </c>
      <c r="G26" s="73" t="s">
        <v>47</v>
      </c>
      <c r="H26" s="72" t="s">
        <v>47</v>
      </c>
      <c r="I26" s="72">
        <v>1</v>
      </c>
      <c r="J26" s="72">
        <v>8</v>
      </c>
      <c r="K26" s="72">
        <v>1</v>
      </c>
      <c r="L26" s="72">
        <v>3</v>
      </c>
      <c r="M26" s="72">
        <v>2</v>
      </c>
      <c r="N26" s="72">
        <v>15</v>
      </c>
      <c r="O26" s="72">
        <v>288387</v>
      </c>
      <c r="P26" s="72">
        <v>2.3510075003380874E-3</v>
      </c>
      <c r="Q26" s="86">
        <v>1.9835740397698399E-3</v>
      </c>
      <c r="R26" s="72">
        <v>572</v>
      </c>
      <c r="S26" s="72">
        <v>106</v>
      </c>
      <c r="T26" s="85">
        <v>0.18531468531468542</v>
      </c>
      <c r="U26" s="72" t="s">
        <v>139</v>
      </c>
      <c r="V26" s="72">
        <v>0</v>
      </c>
    </row>
    <row r="27" spans="1:22" ht="13.5" customHeight="1">
      <c r="A27" s="72" t="s">
        <v>23</v>
      </c>
      <c r="B27" s="72" t="s">
        <v>124</v>
      </c>
      <c r="C27" s="73" t="s">
        <v>57</v>
      </c>
      <c r="D27" s="72" t="s">
        <v>366</v>
      </c>
      <c r="E27" s="72" t="s">
        <v>363</v>
      </c>
      <c r="F27" s="72" t="s">
        <v>93</v>
      </c>
      <c r="G27" s="73" t="s">
        <v>354</v>
      </c>
      <c r="H27" s="72" t="s">
        <v>42</v>
      </c>
      <c r="I27" s="72"/>
      <c r="J27" s="72"/>
      <c r="K27" s="72"/>
      <c r="L27" s="72"/>
      <c r="M27" s="72"/>
      <c r="N27" s="72">
        <v>11</v>
      </c>
      <c r="O27" s="72">
        <v>288387</v>
      </c>
      <c r="P27" s="72">
        <v>9.8132023981663524E-4</v>
      </c>
      <c r="Q27" s="86">
        <v>1.1815114311230961E-3</v>
      </c>
      <c r="R27" s="72">
        <v>341</v>
      </c>
      <c r="S27" s="72">
        <v>-58</v>
      </c>
      <c r="T27" s="85">
        <v>-0.1700879765395894</v>
      </c>
      <c r="U27" s="72" t="s">
        <v>139</v>
      </c>
      <c r="V27" s="72">
        <v>0</v>
      </c>
    </row>
    <row r="28" spans="1:22" ht="13.5" customHeight="1">
      <c r="A28" s="72" t="s">
        <v>23</v>
      </c>
      <c r="B28" s="72" t="s">
        <v>124</v>
      </c>
      <c r="C28" s="73" t="s">
        <v>57</v>
      </c>
      <c r="D28" s="72" t="s">
        <v>370</v>
      </c>
      <c r="E28" s="72" t="s">
        <v>361</v>
      </c>
      <c r="F28" s="72" t="s">
        <v>106</v>
      </c>
      <c r="G28" s="73" t="s">
        <v>47</v>
      </c>
      <c r="H28" s="72" t="s">
        <v>47</v>
      </c>
      <c r="I28" s="72">
        <v>4</v>
      </c>
      <c r="J28" s="72">
        <v>1</v>
      </c>
      <c r="K28" s="72">
        <v>0</v>
      </c>
      <c r="L28" s="72">
        <v>0</v>
      </c>
      <c r="M28" s="72">
        <v>0</v>
      </c>
      <c r="N28" s="72">
        <v>5</v>
      </c>
      <c r="O28" s="72">
        <v>288387</v>
      </c>
      <c r="P28" s="72">
        <v>2.8434014015888374E-4</v>
      </c>
      <c r="Q28" s="86">
        <v>2.900988291741636E-4</v>
      </c>
      <c r="R28" s="72">
        <v>84</v>
      </c>
      <c r="S28" s="72">
        <v>-2</v>
      </c>
      <c r="T28" s="85">
        <v>-2.3809523809523836E-2</v>
      </c>
      <c r="U28" s="72" t="s">
        <v>139</v>
      </c>
      <c r="V28" s="72">
        <v>0</v>
      </c>
    </row>
    <row r="29" spans="1:22" ht="13.5" customHeight="1">
      <c r="A29" s="72" t="s">
        <v>23</v>
      </c>
      <c r="B29" s="72" t="s">
        <v>124</v>
      </c>
      <c r="C29" s="73" t="s">
        <v>57</v>
      </c>
      <c r="D29" s="72" t="s">
        <v>366</v>
      </c>
      <c r="E29" s="72" t="s">
        <v>363</v>
      </c>
      <c r="F29" s="72" t="s">
        <v>95</v>
      </c>
      <c r="G29" s="73" t="s">
        <v>355</v>
      </c>
      <c r="H29" s="72" t="s">
        <v>43</v>
      </c>
      <c r="I29" s="72"/>
      <c r="J29" s="72"/>
      <c r="K29" s="72"/>
      <c r="L29" s="72"/>
      <c r="M29" s="72"/>
      <c r="N29" s="72">
        <v>5</v>
      </c>
      <c r="O29" s="72">
        <v>288387</v>
      </c>
      <c r="P29" s="72">
        <v>6.2416128327559835E-5</v>
      </c>
      <c r="Q29" s="86">
        <v>5.2152598503220425E-5</v>
      </c>
      <c r="R29" s="72">
        <v>15</v>
      </c>
      <c r="S29" s="72">
        <v>3</v>
      </c>
      <c r="T29" s="85">
        <v>0.19999999999999996</v>
      </c>
      <c r="U29" s="72" t="s">
        <v>139</v>
      </c>
      <c r="V29" s="72">
        <v>0</v>
      </c>
    </row>
    <row r="30" spans="1:22" ht="13.5" customHeight="1">
      <c r="A30" s="72" t="s">
        <v>23</v>
      </c>
      <c r="B30" s="72" t="s">
        <v>124</v>
      </c>
      <c r="C30" s="73" t="s">
        <v>57</v>
      </c>
      <c r="D30" s="72" t="s">
        <v>367</v>
      </c>
      <c r="E30" s="72" t="s">
        <v>363</v>
      </c>
      <c r="F30" s="72" t="s">
        <v>109</v>
      </c>
      <c r="G30" s="73" t="s">
        <v>51</v>
      </c>
      <c r="H30" s="72" t="s">
        <v>51</v>
      </c>
      <c r="I30" s="72"/>
      <c r="J30" s="72"/>
      <c r="K30" s="72"/>
      <c r="L30" s="72"/>
      <c r="M30" s="72"/>
      <c r="N30" s="72">
        <v>4</v>
      </c>
      <c r="O30" s="72">
        <v>288387</v>
      </c>
      <c r="P30" s="72">
        <v>1.1096200591566193E-4</v>
      </c>
      <c r="Q30" s="86">
        <v>1.9822806923721411E-4</v>
      </c>
      <c r="R30" s="72">
        <v>57</v>
      </c>
      <c r="S30" s="72">
        <v>-25</v>
      </c>
      <c r="T30" s="85">
        <v>-0.43859649122807021</v>
      </c>
      <c r="U30" s="72" t="s">
        <v>139</v>
      </c>
      <c r="V30" s="72">
        <v>0</v>
      </c>
    </row>
    <row r="31" spans="1:22" ht="13.5" customHeight="1">
      <c r="A31" s="72" t="s">
        <v>23</v>
      </c>
      <c r="B31" s="72" t="s">
        <v>124</v>
      </c>
      <c r="C31" s="73" t="s">
        <v>57</v>
      </c>
      <c r="D31" s="72" t="s">
        <v>370</v>
      </c>
      <c r="E31" s="72" t="s">
        <v>360</v>
      </c>
      <c r="F31" s="72" t="s">
        <v>100</v>
      </c>
      <c r="G31" s="73" t="s">
        <v>101</v>
      </c>
      <c r="H31" s="72" t="s">
        <v>101</v>
      </c>
      <c r="I31" s="72"/>
      <c r="J31" s="72"/>
      <c r="K31" s="72"/>
      <c r="L31" s="72"/>
      <c r="M31" s="72"/>
      <c r="N31" s="72"/>
      <c r="O31" s="72">
        <v>288387</v>
      </c>
      <c r="P31" s="72">
        <v>2.9127526552861257E-4</v>
      </c>
      <c r="Q31" s="86">
        <v>2.5631475451854877E-4</v>
      </c>
      <c r="R31" s="72">
        <v>74</v>
      </c>
      <c r="S31" s="72">
        <v>10</v>
      </c>
      <c r="T31" s="85">
        <v>0.13513513513513509</v>
      </c>
      <c r="U31" s="72" t="s">
        <v>139</v>
      </c>
      <c r="V31" s="72">
        <v>0</v>
      </c>
    </row>
    <row r="32" spans="1:22" ht="13.5" customHeight="1">
      <c r="A32" s="72" t="s">
        <v>23</v>
      </c>
      <c r="B32" s="72" t="s">
        <v>124</v>
      </c>
      <c r="C32" s="73" t="s">
        <v>57</v>
      </c>
      <c r="D32" s="72" t="s">
        <v>370</v>
      </c>
      <c r="E32" s="72" t="s">
        <v>361</v>
      </c>
      <c r="F32" s="72" t="s">
        <v>100</v>
      </c>
      <c r="G32" s="73" t="s">
        <v>101</v>
      </c>
      <c r="H32" s="72" t="s">
        <v>101</v>
      </c>
      <c r="I32" s="72"/>
      <c r="J32" s="72"/>
      <c r="K32" s="72"/>
      <c r="L32" s="72"/>
      <c r="M32" s="72"/>
      <c r="N32" s="72"/>
      <c r="O32" s="72">
        <v>288387</v>
      </c>
      <c r="P32" s="72">
        <v>3.1208064163779917E-5</v>
      </c>
      <c r="Q32" s="86">
        <v>6.0939107493000965E-5</v>
      </c>
      <c r="R32" s="72">
        <v>18</v>
      </c>
      <c r="S32" s="72">
        <v>-9</v>
      </c>
      <c r="T32" s="85">
        <v>-0.5</v>
      </c>
      <c r="U32" s="72" t="s">
        <v>139</v>
      </c>
      <c r="V32" s="72">
        <v>0</v>
      </c>
    </row>
    <row r="33" spans="1:22" ht="13.5" customHeight="1">
      <c r="A33" s="72" t="s">
        <v>23</v>
      </c>
      <c r="B33" s="72" t="s">
        <v>124</v>
      </c>
      <c r="C33" s="73" t="s">
        <v>57</v>
      </c>
      <c r="D33" s="72" t="s">
        <v>370</v>
      </c>
      <c r="E33" s="72" t="s">
        <v>360</v>
      </c>
      <c r="F33" s="72" t="s">
        <v>102</v>
      </c>
      <c r="G33" s="73" t="s">
        <v>103</v>
      </c>
      <c r="H33" s="72" t="s">
        <v>103</v>
      </c>
      <c r="I33" s="72"/>
      <c r="J33" s="72"/>
      <c r="K33" s="72"/>
      <c r="L33" s="72"/>
      <c r="M33" s="72"/>
      <c r="N33" s="72"/>
      <c r="O33" s="72">
        <v>288387</v>
      </c>
      <c r="P33" s="72">
        <v>1.2101793770176879E-3</v>
      </c>
      <c r="Q33" s="86">
        <v>1.4156552596311747E-3</v>
      </c>
      <c r="R33" s="72">
        <v>408</v>
      </c>
      <c r="S33" s="72">
        <v>-59</v>
      </c>
      <c r="T33" s="85">
        <v>-0.14460784313725494</v>
      </c>
      <c r="U33" s="72" t="s">
        <v>139</v>
      </c>
      <c r="V33" s="72">
        <v>0</v>
      </c>
    </row>
    <row r="34" spans="1:22" ht="13.5" customHeight="1">
      <c r="A34" s="72" t="s">
        <v>23</v>
      </c>
      <c r="B34" s="72" t="s">
        <v>124</v>
      </c>
      <c r="C34" s="73" t="s">
        <v>57</v>
      </c>
      <c r="D34" s="72" t="s">
        <v>370</v>
      </c>
      <c r="E34" s="72" t="s">
        <v>361</v>
      </c>
      <c r="F34" s="72" t="s">
        <v>102</v>
      </c>
      <c r="G34" s="73" t="s">
        <v>103</v>
      </c>
      <c r="H34" s="72" t="s">
        <v>103</v>
      </c>
      <c r="I34" s="72"/>
      <c r="J34" s="72"/>
      <c r="K34" s="72"/>
      <c r="L34" s="72"/>
      <c r="M34" s="72"/>
      <c r="N34" s="72"/>
      <c r="O34" s="72">
        <v>288387</v>
      </c>
      <c r="P34" s="72">
        <v>1.6540274006803359E-3</v>
      </c>
      <c r="Q34" s="86">
        <v>1.4760095481574599E-3</v>
      </c>
      <c r="R34" s="72">
        <v>426</v>
      </c>
      <c r="S34" s="72">
        <v>51</v>
      </c>
      <c r="T34" s="85">
        <v>0.11971830985915499</v>
      </c>
      <c r="U34" s="72" t="s">
        <v>139</v>
      </c>
      <c r="V34" s="72">
        <v>0</v>
      </c>
    </row>
    <row r="35" spans="1:22" ht="13.5" customHeight="1">
      <c r="A35" s="72" t="s">
        <v>23</v>
      </c>
      <c r="B35" s="72" t="s">
        <v>124</v>
      </c>
      <c r="C35" s="73" t="s">
        <v>57</v>
      </c>
      <c r="D35" s="72" t="s">
        <v>370</v>
      </c>
      <c r="E35" s="72" t="s">
        <v>360</v>
      </c>
      <c r="F35" s="72" t="s">
        <v>104</v>
      </c>
      <c r="G35" s="73" t="s">
        <v>105</v>
      </c>
      <c r="H35" s="72" t="s">
        <v>105</v>
      </c>
      <c r="I35" s="72"/>
      <c r="J35" s="72"/>
      <c r="K35" s="72"/>
      <c r="L35" s="72"/>
      <c r="M35" s="72"/>
      <c r="N35" s="72"/>
      <c r="O35" s="72">
        <v>288387</v>
      </c>
      <c r="P35" s="72">
        <v>2.7740501478915484E-5</v>
      </c>
      <c r="Q35" s="86">
        <v>1.7720352584386851E-5</v>
      </c>
      <c r="R35" s="72">
        <v>5</v>
      </c>
      <c r="S35" s="72">
        <v>3</v>
      </c>
      <c r="T35" s="85">
        <v>0.60000000000000009</v>
      </c>
      <c r="U35" s="72" t="s">
        <v>139</v>
      </c>
      <c r="V35" s="72">
        <v>0</v>
      </c>
    </row>
    <row r="36" spans="1:22" ht="13.5" customHeight="1">
      <c r="A36" s="72" t="s">
        <v>23</v>
      </c>
      <c r="B36" s="72" t="s">
        <v>124</v>
      </c>
      <c r="C36" s="73" t="s">
        <v>57</v>
      </c>
      <c r="D36" s="72" t="s">
        <v>370</v>
      </c>
      <c r="E36" s="72" t="s">
        <v>361</v>
      </c>
      <c r="F36" s="72" t="s">
        <v>104</v>
      </c>
      <c r="G36" s="73" t="s">
        <v>105</v>
      </c>
      <c r="H36" s="72" t="s">
        <v>105</v>
      </c>
      <c r="I36" s="72"/>
      <c r="J36" s="72"/>
      <c r="K36" s="72"/>
      <c r="L36" s="72"/>
      <c r="M36" s="72"/>
      <c r="N36" s="72"/>
      <c r="O36" s="72">
        <v>144953</v>
      </c>
      <c r="P36" s="72">
        <v>1.0693121218601892E-2</v>
      </c>
      <c r="Q36" s="86">
        <v>9.4731992093085304E-3</v>
      </c>
      <c r="R36" s="72">
        <v>1373</v>
      </c>
      <c r="S36" s="72">
        <v>177</v>
      </c>
      <c r="T36" s="85">
        <v>0.1289147851420247</v>
      </c>
      <c r="U36" s="72" t="s">
        <v>141</v>
      </c>
      <c r="V36" s="72">
        <v>0</v>
      </c>
    </row>
    <row r="37" spans="1:22" ht="13.5" customHeight="1">
      <c r="A37" s="72" t="s">
        <v>23</v>
      </c>
      <c r="B37" s="72" t="s">
        <v>138</v>
      </c>
      <c r="C37" s="73" t="s">
        <v>58</v>
      </c>
      <c r="D37" s="72" t="s">
        <v>366</v>
      </c>
      <c r="E37" s="72" t="s">
        <v>363</v>
      </c>
      <c r="F37" s="72" t="s">
        <v>81</v>
      </c>
      <c r="G37" s="73" t="s">
        <v>28</v>
      </c>
      <c r="H37" s="72" t="s">
        <v>28</v>
      </c>
      <c r="I37" s="72"/>
      <c r="J37" s="72"/>
      <c r="K37" s="72"/>
      <c r="L37" s="72"/>
      <c r="M37" s="72"/>
      <c r="N37" s="72">
        <v>5627</v>
      </c>
      <c r="O37" s="72">
        <v>142814</v>
      </c>
      <c r="P37" s="72">
        <v>8.6896242665284919E-3</v>
      </c>
      <c r="Q37" s="86">
        <v>7.869654917658243E-3</v>
      </c>
      <c r="R37" s="72">
        <v>1124</v>
      </c>
      <c r="S37" s="72">
        <v>117</v>
      </c>
      <c r="T37" s="85">
        <v>0.10409252669039137</v>
      </c>
      <c r="U37" s="72" t="s">
        <v>141</v>
      </c>
      <c r="V37" s="72">
        <v>0</v>
      </c>
    </row>
    <row r="38" spans="1:22" ht="13.5" customHeight="1">
      <c r="A38" s="72" t="s">
        <v>23</v>
      </c>
      <c r="B38" s="72" t="s">
        <v>138</v>
      </c>
      <c r="C38" s="73" t="s">
        <v>58</v>
      </c>
      <c r="D38" s="72" t="s">
        <v>366</v>
      </c>
      <c r="E38" s="72" t="s">
        <v>363</v>
      </c>
      <c r="F38" s="72" t="s">
        <v>84</v>
      </c>
      <c r="G38" s="73" t="s">
        <v>345</v>
      </c>
      <c r="H38" s="72" t="s">
        <v>33</v>
      </c>
      <c r="I38" s="72"/>
      <c r="J38" s="72"/>
      <c r="K38" s="72"/>
      <c r="L38" s="72"/>
      <c r="M38" s="72"/>
      <c r="N38" s="72">
        <v>3057</v>
      </c>
      <c r="O38" s="72">
        <v>287767</v>
      </c>
      <c r="P38" s="72">
        <v>1.9807691639416611E-4</v>
      </c>
      <c r="Q38" s="86">
        <v>1.5467336327229094E-3</v>
      </c>
      <c r="R38" s="72">
        <v>445</v>
      </c>
      <c r="S38" s="72">
        <v>-388</v>
      </c>
      <c r="T38" s="85">
        <v>-0.87191011235955052</v>
      </c>
      <c r="U38" s="72" t="s">
        <v>141</v>
      </c>
      <c r="V38" s="72">
        <v>0</v>
      </c>
    </row>
    <row r="39" spans="1:22" ht="13.5" customHeight="1">
      <c r="A39" s="72" t="s">
        <v>23</v>
      </c>
      <c r="B39" s="72" t="s">
        <v>138</v>
      </c>
      <c r="C39" s="73" t="s">
        <v>58</v>
      </c>
      <c r="D39" s="72" t="s">
        <v>369</v>
      </c>
      <c r="E39" s="72" t="s">
        <v>360</v>
      </c>
      <c r="F39" s="72" t="s">
        <v>98</v>
      </c>
      <c r="G39" s="73" t="s">
        <v>99</v>
      </c>
      <c r="H39" s="72" t="s">
        <v>45</v>
      </c>
      <c r="I39" s="72">
        <v>33</v>
      </c>
      <c r="J39" s="72">
        <v>234</v>
      </c>
      <c r="K39" s="72">
        <v>427</v>
      </c>
      <c r="L39" s="72">
        <v>640</v>
      </c>
      <c r="M39" s="72">
        <v>262</v>
      </c>
      <c r="N39" s="72">
        <v>1596</v>
      </c>
      <c r="O39" s="72">
        <v>144953</v>
      </c>
      <c r="P39" s="72">
        <v>1.2486806068173822E-3</v>
      </c>
      <c r="Q39" s="86">
        <v>1.5709435249726053E-3</v>
      </c>
      <c r="R39" s="72">
        <v>228</v>
      </c>
      <c r="S39" s="72">
        <v>-47</v>
      </c>
      <c r="T39" s="85">
        <v>-0.20614035087719296</v>
      </c>
      <c r="U39" s="72" t="s">
        <v>141</v>
      </c>
      <c r="V39" s="72">
        <v>0</v>
      </c>
    </row>
    <row r="40" spans="1:22" ht="13.5" customHeight="1">
      <c r="A40" s="72" t="s">
        <v>23</v>
      </c>
      <c r="B40" s="72" t="s">
        <v>138</v>
      </c>
      <c r="C40" s="73" t="s">
        <v>58</v>
      </c>
      <c r="D40" s="72" t="s">
        <v>369</v>
      </c>
      <c r="E40" s="72" t="s">
        <v>361</v>
      </c>
      <c r="F40" s="72" t="s">
        <v>98</v>
      </c>
      <c r="G40" s="73" t="s">
        <v>99</v>
      </c>
      <c r="H40" s="72" t="s">
        <v>45</v>
      </c>
      <c r="I40" s="72">
        <v>28</v>
      </c>
      <c r="J40" s="72">
        <v>226</v>
      </c>
      <c r="K40" s="72">
        <v>294</v>
      </c>
      <c r="L40" s="72">
        <v>429</v>
      </c>
      <c r="M40" s="72">
        <v>312</v>
      </c>
      <c r="N40" s="72">
        <v>1289</v>
      </c>
      <c r="O40" s="72">
        <v>142814</v>
      </c>
      <c r="P40" s="72">
        <v>1.0293108518772669E-3</v>
      </c>
      <c r="Q40" s="86">
        <v>1.4173259997212579E-3</v>
      </c>
      <c r="R40" s="72">
        <v>202</v>
      </c>
      <c r="S40" s="72">
        <v>-55</v>
      </c>
      <c r="T40" s="85">
        <v>-0.2722772277227723</v>
      </c>
      <c r="U40" s="72" t="s">
        <v>141</v>
      </c>
      <c r="V40" s="72">
        <v>0</v>
      </c>
    </row>
    <row r="41" spans="1:22" ht="13.5" customHeight="1">
      <c r="A41" s="72" t="s">
        <v>23</v>
      </c>
      <c r="B41" s="72" t="s">
        <v>138</v>
      </c>
      <c r="C41" s="73" t="s">
        <v>58</v>
      </c>
      <c r="D41" s="72" t="s">
        <v>366</v>
      </c>
      <c r="E41" s="72" t="s">
        <v>363</v>
      </c>
      <c r="F41" s="72" t="s">
        <v>85</v>
      </c>
      <c r="G41" s="73" t="s">
        <v>346</v>
      </c>
      <c r="H41" s="72" t="s">
        <v>25</v>
      </c>
      <c r="I41" s="72"/>
      <c r="J41" s="72"/>
      <c r="K41" s="72"/>
      <c r="L41" s="72"/>
      <c r="M41" s="72"/>
      <c r="N41" s="72">
        <v>802</v>
      </c>
      <c r="O41" s="72">
        <v>144953</v>
      </c>
      <c r="P41" s="72">
        <v>8.3475333383924448E-4</v>
      </c>
      <c r="Q41" s="86">
        <v>8.3557730724650439E-4</v>
      </c>
      <c r="R41" s="72">
        <v>121</v>
      </c>
      <c r="S41" s="72">
        <v>0</v>
      </c>
      <c r="T41" s="85">
        <v>0</v>
      </c>
      <c r="U41" s="72" t="s">
        <v>141</v>
      </c>
      <c r="V41" s="72">
        <v>0</v>
      </c>
    </row>
    <row r="42" spans="1:22" ht="13.5" customHeight="1">
      <c r="A42" s="72" t="s">
        <v>23</v>
      </c>
      <c r="B42" s="72" t="s">
        <v>138</v>
      </c>
      <c r="C42" s="73" t="s">
        <v>58</v>
      </c>
      <c r="D42" s="72" t="s">
        <v>366</v>
      </c>
      <c r="E42" s="72" t="s">
        <v>363</v>
      </c>
      <c r="F42" s="72" t="s">
        <v>83</v>
      </c>
      <c r="G42" s="73" t="s">
        <v>27</v>
      </c>
      <c r="H42" s="72" t="s">
        <v>27</v>
      </c>
      <c r="I42" s="72"/>
      <c r="J42" s="72"/>
      <c r="K42" s="72"/>
      <c r="L42" s="72"/>
      <c r="M42" s="72"/>
      <c r="N42" s="72">
        <v>711</v>
      </c>
      <c r="O42" s="72">
        <v>142814</v>
      </c>
      <c r="P42" s="72">
        <v>9.943002786841626E-4</v>
      </c>
      <c r="Q42" s="86">
        <v>1.1083116266507214E-3</v>
      </c>
      <c r="R42" s="72">
        <v>158</v>
      </c>
      <c r="S42" s="72">
        <v>-16</v>
      </c>
      <c r="T42" s="85">
        <v>-0.10126582278481011</v>
      </c>
      <c r="U42" s="72" t="s">
        <v>141</v>
      </c>
      <c r="V42" s="72">
        <v>0</v>
      </c>
    </row>
    <row r="43" spans="1:22" ht="13.5" customHeight="1">
      <c r="A43" s="72" t="s">
        <v>23</v>
      </c>
      <c r="B43" s="72" t="s">
        <v>138</v>
      </c>
      <c r="C43" s="73" t="s">
        <v>58</v>
      </c>
      <c r="D43" s="72" t="s">
        <v>366</v>
      </c>
      <c r="E43" s="72" t="s">
        <v>363</v>
      </c>
      <c r="F43" s="72" t="s">
        <v>91</v>
      </c>
      <c r="G43" s="73" t="s">
        <v>352</v>
      </c>
      <c r="H43" s="72" t="s">
        <v>29</v>
      </c>
      <c r="I43" s="72"/>
      <c r="J43" s="72"/>
      <c r="K43" s="72"/>
      <c r="L43" s="72"/>
      <c r="M43" s="72"/>
      <c r="N43" s="72">
        <v>678</v>
      </c>
      <c r="O43" s="72">
        <v>144953</v>
      </c>
      <c r="P43" s="72">
        <v>4.1392727297813777E-5</v>
      </c>
      <c r="Q43" s="86">
        <v>3.6898567148582843E-5</v>
      </c>
      <c r="R43" s="72">
        <v>5</v>
      </c>
      <c r="S43" s="72">
        <v>1</v>
      </c>
      <c r="T43" s="85">
        <v>0.19999999999999996</v>
      </c>
      <c r="U43" s="72" t="s">
        <v>141</v>
      </c>
      <c r="V43" s="72">
        <v>0</v>
      </c>
    </row>
    <row r="44" spans="1:22" ht="13.5" customHeight="1">
      <c r="A44" s="72" t="s">
        <v>23</v>
      </c>
      <c r="B44" s="72" t="s">
        <v>138</v>
      </c>
      <c r="C44" s="73" t="s">
        <v>58</v>
      </c>
      <c r="D44" s="72" t="s">
        <v>366</v>
      </c>
      <c r="E44" s="72" t="s">
        <v>363</v>
      </c>
      <c r="F44" s="72" t="s">
        <v>97</v>
      </c>
      <c r="G44" s="73" t="s">
        <v>31</v>
      </c>
      <c r="H44" s="72" t="s">
        <v>31</v>
      </c>
      <c r="I44" s="72"/>
      <c r="J44" s="72"/>
      <c r="K44" s="72"/>
      <c r="L44" s="72"/>
      <c r="M44" s="72"/>
      <c r="N44" s="72">
        <v>477</v>
      </c>
      <c r="O44" s="72">
        <v>142814</v>
      </c>
      <c r="P44" s="72">
        <v>2.1006343915862591E-5</v>
      </c>
      <c r="Q44" s="86">
        <v>2.8979089907315027E-5</v>
      </c>
      <c r="R44" s="72">
        <v>4</v>
      </c>
      <c r="S44" s="72">
        <v>-1</v>
      </c>
      <c r="T44" s="85">
        <v>-0.25</v>
      </c>
      <c r="U44" s="72" t="s">
        <v>141</v>
      </c>
      <c r="V44" s="72">
        <v>0</v>
      </c>
    </row>
    <row r="45" spans="1:22" ht="13.5" customHeight="1">
      <c r="A45" s="72" t="s">
        <v>23</v>
      </c>
      <c r="B45" s="72" t="s">
        <v>138</v>
      </c>
      <c r="C45" s="73" t="s">
        <v>58</v>
      </c>
      <c r="D45" s="72" t="s">
        <v>366</v>
      </c>
      <c r="E45" s="72" t="s">
        <v>363</v>
      </c>
      <c r="F45" s="72" t="s">
        <v>96</v>
      </c>
      <c r="G45" s="73" t="s">
        <v>32</v>
      </c>
      <c r="H45" s="72" t="s">
        <v>32</v>
      </c>
      <c r="I45" s="72"/>
      <c r="J45" s="72"/>
      <c r="K45" s="72"/>
      <c r="L45" s="72"/>
      <c r="M45" s="72"/>
      <c r="N45" s="72">
        <v>349</v>
      </c>
      <c r="O45" s="72">
        <v>144953</v>
      </c>
      <c r="P45" s="72">
        <v>1.8626727284016197E-4</v>
      </c>
      <c r="Q45" s="86">
        <v>1.8423873122013726E-4</v>
      </c>
      <c r="R45" s="72">
        <v>27</v>
      </c>
      <c r="S45" s="72">
        <v>0</v>
      </c>
      <c r="T45" s="85">
        <v>0</v>
      </c>
      <c r="U45" s="72" t="s">
        <v>141</v>
      </c>
      <c r="V45" s="72">
        <v>0</v>
      </c>
    </row>
    <row r="46" spans="1:22" ht="13.5" customHeight="1">
      <c r="A46" s="72" t="s">
        <v>23</v>
      </c>
      <c r="B46" s="72" t="s">
        <v>138</v>
      </c>
      <c r="C46" s="73" t="s">
        <v>58</v>
      </c>
      <c r="D46" s="72" t="s">
        <v>366</v>
      </c>
      <c r="E46" s="72" t="s">
        <v>363</v>
      </c>
      <c r="F46" s="72" t="s">
        <v>88</v>
      </c>
      <c r="G46" s="73" t="s">
        <v>349</v>
      </c>
      <c r="H46" s="72" t="s">
        <v>34</v>
      </c>
      <c r="I46" s="72"/>
      <c r="J46" s="72"/>
      <c r="K46" s="72"/>
      <c r="L46" s="72"/>
      <c r="M46" s="72"/>
      <c r="N46" s="72">
        <v>283</v>
      </c>
      <c r="O46" s="72">
        <v>142814</v>
      </c>
      <c r="P46" s="72">
        <v>1.2603806349517554E-4</v>
      </c>
      <c r="Q46" s="86">
        <v>8.1847726632153513E-5</v>
      </c>
      <c r="R46" s="72">
        <v>12</v>
      </c>
      <c r="S46" s="72">
        <v>6</v>
      </c>
      <c r="T46" s="85">
        <v>0.5</v>
      </c>
      <c r="U46" s="72" t="s">
        <v>141</v>
      </c>
      <c r="V46" s="72">
        <v>0</v>
      </c>
    </row>
    <row r="47" spans="1:22" ht="13.5" customHeight="1">
      <c r="A47" s="72" t="s">
        <v>23</v>
      </c>
      <c r="B47" s="72" t="s">
        <v>138</v>
      </c>
      <c r="C47" s="73" t="s">
        <v>58</v>
      </c>
      <c r="D47" s="72" t="s">
        <v>366</v>
      </c>
      <c r="E47" s="72" t="s">
        <v>363</v>
      </c>
      <c r="F47" s="72" t="s">
        <v>92</v>
      </c>
      <c r="G47" s="73" t="s">
        <v>353</v>
      </c>
      <c r="H47" s="72" t="s">
        <v>30</v>
      </c>
      <c r="I47" s="72"/>
      <c r="J47" s="72"/>
      <c r="K47" s="72"/>
      <c r="L47" s="72"/>
      <c r="M47" s="72"/>
      <c r="N47" s="72">
        <v>283</v>
      </c>
      <c r="O47" s="72">
        <v>287767</v>
      </c>
      <c r="P47" s="72">
        <v>1.2788123725097041E-3</v>
      </c>
      <c r="Q47" s="86">
        <v>1.243336228773866E-3</v>
      </c>
      <c r="R47" s="72">
        <v>358</v>
      </c>
      <c r="S47" s="72">
        <v>10</v>
      </c>
      <c r="T47" s="85">
        <v>2.7932960893854775E-2</v>
      </c>
      <c r="U47" s="72" t="s">
        <v>141</v>
      </c>
      <c r="V47" s="72">
        <v>0</v>
      </c>
    </row>
    <row r="48" spans="1:22" ht="13.5" customHeight="1">
      <c r="A48" s="72" t="s">
        <v>23</v>
      </c>
      <c r="B48" s="72" t="s">
        <v>138</v>
      </c>
      <c r="C48" s="73" t="s">
        <v>58</v>
      </c>
      <c r="D48" s="72" t="s">
        <v>370</v>
      </c>
      <c r="E48" s="72" t="s">
        <v>360</v>
      </c>
      <c r="F48" s="72" t="s">
        <v>100</v>
      </c>
      <c r="G48" s="73" t="s">
        <v>101</v>
      </c>
      <c r="H48" s="72" t="s">
        <v>101</v>
      </c>
      <c r="I48" s="72">
        <v>39</v>
      </c>
      <c r="J48" s="72">
        <v>100</v>
      </c>
      <c r="K48" s="72">
        <v>58</v>
      </c>
      <c r="L48" s="72">
        <v>36</v>
      </c>
      <c r="M48" s="72">
        <v>10</v>
      </c>
      <c r="N48" s="72">
        <v>243</v>
      </c>
      <c r="O48" s="72">
        <v>287767</v>
      </c>
      <c r="P48" s="72">
        <v>8.3157554549340273E-3</v>
      </c>
      <c r="Q48" s="86">
        <v>1.9511975227732178E-2</v>
      </c>
      <c r="R48" s="72">
        <v>5615</v>
      </c>
      <c r="S48" s="72">
        <v>-3222</v>
      </c>
      <c r="T48" s="85">
        <v>-0.57382012466607302</v>
      </c>
      <c r="U48" s="72" t="s">
        <v>141</v>
      </c>
      <c r="V48" s="72">
        <v>1</v>
      </c>
    </row>
    <row r="49" spans="1:22" ht="13.5" customHeight="1">
      <c r="A49" s="72" t="s">
        <v>23</v>
      </c>
      <c r="B49" s="72" t="s">
        <v>138</v>
      </c>
      <c r="C49" s="73" t="s">
        <v>58</v>
      </c>
      <c r="D49" s="72" t="s">
        <v>370</v>
      </c>
      <c r="E49" s="72" t="s">
        <v>361</v>
      </c>
      <c r="F49" s="72" t="s">
        <v>100</v>
      </c>
      <c r="G49" s="73" t="s">
        <v>101</v>
      </c>
      <c r="H49" s="72" t="s">
        <v>101</v>
      </c>
      <c r="I49" s="72">
        <v>25</v>
      </c>
      <c r="J49" s="72">
        <v>109</v>
      </c>
      <c r="K49" s="72">
        <v>38</v>
      </c>
      <c r="L49" s="72">
        <v>26</v>
      </c>
      <c r="M49" s="72">
        <v>9</v>
      </c>
      <c r="N49" s="72">
        <v>207</v>
      </c>
      <c r="O49" s="72">
        <v>287767</v>
      </c>
      <c r="P49" s="72">
        <v>1.4247637845896159E-4</v>
      </c>
      <c r="Q49" s="86">
        <v>1.3916454882521926E-4</v>
      </c>
      <c r="R49" s="72">
        <v>40</v>
      </c>
      <c r="S49" s="72">
        <v>1</v>
      </c>
      <c r="T49" s="85">
        <v>2.4999999999999911E-2</v>
      </c>
      <c r="U49" s="72" t="s">
        <v>141</v>
      </c>
      <c r="V49" s="72">
        <v>0</v>
      </c>
    </row>
    <row r="50" spans="1:22" ht="13.5" customHeight="1">
      <c r="A50" s="72" t="s">
        <v>23</v>
      </c>
      <c r="B50" s="72" t="s">
        <v>138</v>
      </c>
      <c r="C50" s="73" t="s">
        <v>58</v>
      </c>
      <c r="D50" s="72" t="s">
        <v>366</v>
      </c>
      <c r="E50" s="72" t="s">
        <v>363</v>
      </c>
      <c r="F50" s="72" t="s">
        <v>90</v>
      </c>
      <c r="G50" s="73" t="s">
        <v>351</v>
      </c>
      <c r="H50" s="72" t="s">
        <v>37</v>
      </c>
      <c r="I50" s="72"/>
      <c r="J50" s="72"/>
      <c r="K50" s="72"/>
      <c r="L50" s="72"/>
      <c r="M50" s="72"/>
      <c r="N50" s="72">
        <v>184</v>
      </c>
      <c r="O50" s="72">
        <v>287767</v>
      </c>
      <c r="P50" s="72">
        <v>2.1579958786101254E-3</v>
      </c>
      <c r="Q50" s="86">
        <v>2.1670800508444329E-3</v>
      </c>
      <c r="R50" s="72">
        <v>624</v>
      </c>
      <c r="S50" s="72">
        <v>-3</v>
      </c>
      <c r="T50" s="85">
        <v>-4.8076923076922906E-3</v>
      </c>
      <c r="U50" s="72" t="s">
        <v>141</v>
      </c>
      <c r="V50" s="72">
        <v>0</v>
      </c>
    </row>
    <row r="51" spans="1:22" ht="13.5" customHeight="1">
      <c r="A51" s="72" t="s">
        <v>23</v>
      </c>
      <c r="B51" s="72" t="s">
        <v>138</v>
      </c>
      <c r="C51" s="73" t="s">
        <v>58</v>
      </c>
      <c r="D51" s="72" t="s">
        <v>370</v>
      </c>
      <c r="E51" s="72" t="s">
        <v>361</v>
      </c>
      <c r="F51" s="72" t="s">
        <v>102</v>
      </c>
      <c r="G51" s="73" t="s">
        <v>103</v>
      </c>
      <c r="H51" s="72" t="s">
        <v>103</v>
      </c>
      <c r="I51" s="72">
        <v>21</v>
      </c>
      <c r="J51" s="72">
        <v>89</v>
      </c>
      <c r="K51" s="72">
        <v>19</v>
      </c>
      <c r="L51" s="72">
        <v>30</v>
      </c>
      <c r="M51" s="72">
        <v>13</v>
      </c>
      <c r="N51" s="72">
        <v>172</v>
      </c>
      <c r="O51" s="72">
        <v>287767</v>
      </c>
      <c r="P51" s="72">
        <v>1.020269871111003E-2</v>
      </c>
      <c r="Q51" s="86">
        <v>1.0448831164670215E-2</v>
      </c>
      <c r="R51" s="72">
        <v>3007</v>
      </c>
      <c r="S51" s="72">
        <v>-71</v>
      </c>
      <c r="T51" s="85">
        <v>-2.3611572996341867E-2</v>
      </c>
      <c r="U51" s="72" t="s">
        <v>141</v>
      </c>
      <c r="V51" s="72">
        <v>0</v>
      </c>
    </row>
    <row r="52" spans="1:22" ht="13.5" customHeight="1">
      <c r="A52" s="72" t="s">
        <v>23</v>
      </c>
      <c r="B52" s="72" t="s">
        <v>138</v>
      </c>
      <c r="C52" s="73" t="s">
        <v>58</v>
      </c>
      <c r="D52" s="72" t="s">
        <v>366</v>
      </c>
      <c r="E52" s="72" t="s">
        <v>363</v>
      </c>
      <c r="F52" s="72" t="s">
        <v>87</v>
      </c>
      <c r="G52" s="73" t="s">
        <v>348</v>
      </c>
      <c r="H52" s="72" t="s">
        <v>38</v>
      </c>
      <c r="I52" s="72"/>
      <c r="J52" s="72"/>
      <c r="K52" s="72"/>
      <c r="L52" s="72"/>
      <c r="M52" s="72"/>
      <c r="N52" s="72">
        <v>123</v>
      </c>
      <c r="O52" s="72">
        <v>287767</v>
      </c>
      <c r="P52" s="72">
        <v>4.559244110686771E-3</v>
      </c>
      <c r="Q52" s="86">
        <v>4.5959477430963002E-3</v>
      </c>
      <c r="R52" s="72">
        <v>1323</v>
      </c>
      <c r="S52" s="72">
        <v>-11</v>
      </c>
      <c r="T52" s="85">
        <v>-8.3144368858654172E-3</v>
      </c>
      <c r="U52" s="72" t="s">
        <v>141</v>
      </c>
      <c r="V52" s="72">
        <v>0</v>
      </c>
    </row>
    <row r="53" spans="1:22" ht="13.5" customHeight="1">
      <c r="A53" s="72" t="s">
        <v>23</v>
      </c>
      <c r="B53" s="72" t="s">
        <v>138</v>
      </c>
      <c r="C53" s="73" t="s">
        <v>58</v>
      </c>
      <c r="D53" s="72" t="s">
        <v>370</v>
      </c>
      <c r="E53" s="72" t="s">
        <v>360</v>
      </c>
      <c r="F53" s="72" t="s">
        <v>102</v>
      </c>
      <c r="G53" s="73" t="s">
        <v>103</v>
      </c>
      <c r="H53" s="72" t="s">
        <v>103</v>
      </c>
      <c r="I53" s="72">
        <v>16</v>
      </c>
      <c r="J53" s="72">
        <v>62</v>
      </c>
      <c r="K53" s="72">
        <v>15</v>
      </c>
      <c r="L53" s="72">
        <v>20</v>
      </c>
      <c r="M53" s="72">
        <v>9</v>
      </c>
      <c r="N53" s="72">
        <v>122</v>
      </c>
      <c r="O53" s="72">
        <v>287767</v>
      </c>
      <c r="P53" s="72">
        <v>5.2125504314254243E-5</v>
      </c>
      <c r="Q53" s="86">
        <v>3.072077289227249E-4</v>
      </c>
      <c r="R53" s="72">
        <v>88</v>
      </c>
      <c r="S53" s="72">
        <v>-73</v>
      </c>
      <c r="T53" s="85">
        <v>-0.82954545454545459</v>
      </c>
      <c r="U53" s="72" t="s">
        <v>141</v>
      </c>
      <c r="V53" s="72">
        <v>0</v>
      </c>
    </row>
    <row r="54" spans="1:22" ht="13.5" customHeight="1">
      <c r="A54" s="72" t="s">
        <v>23</v>
      </c>
      <c r="B54" s="72" t="s">
        <v>138</v>
      </c>
      <c r="C54" s="73" t="s">
        <v>58</v>
      </c>
      <c r="D54" s="72" t="s">
        <v>366</v>
      </c>
      <c r="E54" s="72" t="s">
        <v>363</v>
      </c>
      <c r="F54" s="72" t="s">
        <v>86</v>
      </c>
      <c r="G54" s="73" t="s">
        <v>347</v>
      </c>
      <c r="H54" s="72" t="s">
        <v>40</v>
      </c>
      <c r="I54" s="72"/>
      <c r="J54" s="72"/>
      <c r="K54" s="72"/>
      <c r="L54" s="72"/>
      <c r="M54" s="72"/>
      <c r="N54" s="72">
        <v>101</v>
      </c>
      <c r="O54" s="72">
        <v>287767</v>
      </c>
      <c r="P54" s="72">
        <v>3.405532948531277E-4</v>
      </c>
      <c r="Q54" s="86">
        <v>2.9987744139351743E-4</v>
      </c>
      <c r="R54" s="72">
        <v>86</v>
      </c>
      <c r="S54" s="72">
        <v>12</v>
      </c>
      <c r="T54" s="85">
        <v>0.13953488372093026</v>
      </c>
      <c r="U54" s="72" t="s">
        <v>141</v>
      </c>
      <c r="V54" s="72">
        <v>0</v>
      </c>
    </row>
    <row r="55" spans="1:22" ht="13.5" customHeight="1">
      <c r="A55" s="72" t="s">
        <v>23</v>
      </c>
      <c r="B55" s="72" t="s">
        <v>138</v>
      </c>
      <c r="C55" s="73" t="s">
        <v>58</v>
      </c>
      <c r="D55" s="72" t="s">
        <v>366</v>
      </c>
      <c r="E55" s="72" t="s">
        <v>363</v>
      </c>
      <c r="F55" s="72" t="s">
        <v>94</v>
      </c>
      <c r="G55" s="73" t="s">
        <v>36</v>
      </c>
      <c r="H55" s="72" t="s">
        <v>36</v>
      </c>
      <c r="I55" s="72"/>
      <c r="J55" s="72"/>
      <c r="K55" s="72"/>
      <c r="L55" s="72"/>
      <c r="M55" s="72"/>
      <c r="N55" s="72">
        <v>84</v>
      </c>
      <c r="O55" s="72">
        <v>287767</v>
      </c>
      <c r="P55" s="72">
        <v>1.6367408354675832E-3</v>
      </c>
      <c r="Q55" s="86">
        <v>1.0768685325761014E-3</v>
      </c>
      <c r="R55" s="72">
        <v>310</v>
      </c>
      <c r="S55" s="72">
        <v>161</v>
      </c>
      <c r="T55" s="85">
        <v>0.51935483870967736</v>
      </c>
      <c r="U55" s="72" t="s">
        <v>141</v>
      </c>
      <c r="V55" s="72">
        <v>0</v>
      </c>
    </row>
    <row r="56" spans="1:22" ht="13.5" customHeight="1">
      <c r="A56" s="72" t="s">
        <v>23</v>
      </c>
      <c r="B56" s="72" t="s">
        <v>138</v>
      </c>
      <c r="C56" s="73" t="s">
        <v>58</v>
      </c>
      <c r="D56" s="72" t="s">
        <v>367</v>
      </c>
      <c r="E56" s="72" t="s">
        <v>363</v>
      </c>
      <c r="F56" s="72" t="s">
        <v>107</v>
      </c>
      <c r="G56" s="73" t="s">
        <v>49</v>
      </c>
      <c r="H56" s="72" t="s">
        <v>49</v>
      </c>
      <c r="I56" s="72"/>
      <c r="J56" s="72"/>
      <c r="K56" s="72"/>
      <c r="L56" s="72"/>
      <c r="M56" s="72"/>
      <c r="N56" s="72">
        <v>82</v>
      </c>
      <c r="O56" s="72">
        <v>287767</v>
      </c>
      <c r="P56" s="72">
        <v>5.316801440053932E-4</v>
      </c>
      <c r="Q56" s="86">
        <v>2.969509404354554E-4</v>
      </c>
      <c r="R56" s="72">
        <v>85</v>
      </c>
      <c r="S56" s="72">
        <v>68</v>
      </c>
      <c r="T56" s="85">
        <v>0.8</v>
      </c>
      <c r="U56" s="72" t="s">
        <v>141</v>
      </c>
      <c r="V56" s="72">
        <v>0</v>
      </c>
    </row>
    <row r="57" spans="1:22" ht="13.5" customHeight="1">
      <c r="A57" s="72" t="s">
        <v>23</v>
      </c>
      <c r="B57" s="72" t="s">
        <v>138</v>
      </c>
      <c r="C57" s="73" t="s">
        <v>58</v>
      </c>
      <c r="D57" s="72" t="s">
        <v>366</v>
      </c>
      <c r="E57" s="72" t="s">
        <v>363</v>
      </c>
      <c r="F57" s="72" t="s">
        <v>78</v>
      </c>
      <c r="G57" s="73" t="s">
        <v>344</v>
      </c>
      <c r="H57" s="72" t="s">
        <v>35</v>
      </c>
      <c r="I57" s="72"/>
      <c r="J57" s="72"/>
      <c r="K57" s="72"/>
      <c r="L57" s="72"/>
      <c r="M57" s="72"/>
      <c r="N57" s="72">
        <v>47</v>
      </c>
      <c r="O57" s="72">
        <v>287767</v>
      </c>
      <c r="P57" s="72">
        <v>1.9112684915226555E-4</v>
      </c>
      <c r="Q57" s="86">
        <v>1.9038451254077757E-4</v>
      </c>
      <c r="R57" s="72">
        <v>55</v>
      </c>
      <c r="S57" s="72">
        <v>0</v>
      </c>
      <c r="T57" s="85">
        <v>0</v>
      </c>
      <c r="U57" s="72" t="s">
        <v>141</v>
      </c>
      <c r="V57" s="72">
        <v>0</v>
      </c>
    </row>
    <row r="58" spans="1:22" ht="13.5" customHeight="1">
      <c r="A58" s="72" t="s">
        <v>23</v>
      </c>
      <c r="B58" s="72" t="s">
        <v>138</v>
      </c>
      <c r="C58" s="73" t="s">
        <v>58</v>
      </c>
      <c r="D58" s="72" t="s">
        <v>366</v>
      </c>
      <c r="E58" s="72" t="s">
        <v>363</v>
      </c>
      <c r="F58" s="72" t="s">
        <v>80</v>
      </c>
      <c r="G58" s="73" t="s">
        <v>26</v>
      </c>
      <c r="H58" s="72" t="s">
        <v>26</v>
      </c>
      <c r="I58" s="72"/>
      <c r="J58" s="72"/>
      <c r="K58" s="72"/>
      <c r="L58" s="72"/>
      <c r="M58" s="72"/>
      <c r="N58" s="72">
        <v>44</v>
      </c>
      <c r="O58" s="72">
        <v>287767</v>
      </c>
      <c r="P58" s="72">
        <v>3.9615383278833226E-3</v>
      </c>
      <c r="Q58" s="86">
        <v>1.9835740397698399E-3</v>
      </c>
      <c r="R58" s="72">
        <v>571</v>
      </c>
      <c r="S58" s="72">
        <v>569</v>
      </c>
      <c r="T58" s="85">
        <v>0.99649737302977237</v>
      </c>
      <c r="U58" s="72" t="s">
        <v>141</v>
      </c>
      <c r="V58" s="72">
        <v>1</v>
      </c>
    </row>
    <row r="59" spans="1:22" ht="13.5" customHeight="1">
      <c r="A59" s="72" t="s">
        <v>23</v>
      </c>
      <c r="B59" s="72" t="s">
        <v>138</v>
      </c>
      <c r="C59" s="73" t="s">
        <v>58</v>
      </c>
      <c r="D59" s="72" t="s">
        <v>366</v>
      </c>
      <c r="E59" s="72" t="s">
        <v>363</v>
      </c>
      <c r="F59" s="72" t="s">
        <v>82</v>
      </c>
      <c r="G59" s="73" t="s">
        <v>41</v>
      </c>
      <c r="H59" s="72" t="s">
        <v>41</v>
      </c>
      <c r="I59" s="72"/>
      <c r="J59" s="72"/>
      <c r="K59" s="72"/>
      <c r="L59" s="72"/>
      <c r="M59" s="72"/>
      <c r="N59" s="72">
        <v>41</v>
      </c>
      <c r="O59" s="72">
        <v>287767</v>
      </c>
      <c r="P59" s="72">
        <v>1.1815114311230961E-3</v>
      </c>
      <c r="Q59" s="86">
        <v>1.1815114311230961E-3</v>
      </c>
      <c r="R59" s="72">
        <v>340</v>
      </c>
      <c r="S59" s="72">
        <v>0</v>
      </c>
      <c r="T59" s="85">
        <v>0</v>
      </c>
      <c r="U59" s="72" t="s">
        <v>141</v>
      </c>
      <c r="V59" s="72">
        <v>0</v>
      </c>
    </row>
    <row r="60" spans="1:22" ht="13.5" customHeight="1">
      <c r="A60" s="72" t="s">
        <v>23</v>
      </c>
      <c r="B60" s="72" t="s">
        <v>138</v>
      </c>
      <c r="C60" s="73" t="s">
        <v>58</v>
      </c>
      <c r="D60" s="72" t="s">
        <v>367</v>
      </c>
      <c r="E60" s="72" t="s">
        <v>363</v>
      </c>
      <c r="F60" s="72" t="s">
        <v>108</v>
      </c>
      <c r="G60" s="73" t="s">
        <v>356</v>
      </c>
      <c r="H60" s="72" t="s">
        <v>50</v>
      </c>
      <c r="I60" s="72"/>
      <c r="J60" s="72"/>
      <c r="K60" s="72"/>
      <c r="L60" s="72"/>
      <c r="M60" s="72"/>
      <c r="N60" s="72">
        <v>32</v>
      </c>
      <c r="O60" s="72">
        <v>287767</v>
      </c>
      <c r="P60" s="72">
        <v>2.4325235346651979E-4</v>
      </c>
      <c r="Q60" s="86">
        <v>2.900988291741636E-4</v>
      </c>
      <c r="R60" s="72">
        <v>83</v>
      </c>
      <c r="S60" s="72">
        <v>-13</v>
      </c>
      <c r="T60" s="85">
        <v>-0.15662650602409633</v>
      </c>
      <c r="U60" s="72" t="s">
        <v>141</v>
      </c>
      <c r="V60" s="72">
        <v>0</v>
      </c>
    </row>
    <row r="61" spans="1:22" ht="13.5" customHeight="1">
      <c r="A61" s="72" t="s">
        <v>23</v>
      </c>
      <c r="B61" s="72" t="s">
        <v>138</v>
      </c>
      <c r="C61" s="73" t="s">
        <v>58</v>
      </c>
      <c r="D61" s="72" t="s">
        <v>366</v>
      </c>
      <c r="E61" s="72" t="s">
        <v>363</v>
      </c>
      <c r="F61" s="72" t="s">
        <v>89</v>
      </c>
      <c r="G61" s="73" t="s">
        <v>350</v>
      </c>
      <c r="H61" s="72" t="s">
        <v>39</v>
      </c>
      <c r="I61" s="72"/>
      <c r="J61" s="72"/>
      <c r="K61" s="72"/>
      <c r="L61" s="72"/>
      <c r="M61" s="72"/>
      <c r="N61" s="72">
        <v>27</v>
      </c>
      <c r="O61" s="72">
        <v>287767</v>
      </c>
      <c r="P61" s="72">
        <v>6.2550605177105086E-5</v>
      </c>
      <c r="Q61" s="86">
        <v>5.2152598503220425E-5</v>
      </c>
      <c r="R61" s="72">
        <v>15</v>
      </c>
      <c r="S61" s="72">
        <v>3</v>
      </c>
      <c r="T61" s="85">
        <v>0.19999999999999996</v>
      </c>
      <c r="U61" s="72" t="s">
        <v>141</v>
      </c>
      <c r="V61" s="72">
        <v>0</v>
      </c>
    </row>
    <row r="62" spans="1:22" ht="13.5" customHeight="1">
      <c r="A62" s="72" t="s">
        <v>23</v>
      </c>
      <c r="B62" s="72" t="s">
        <v>138</v>
      </c>
      <c r="C62" s="73" t="s">
        <v>58</v>
      </c>
      <c r="D62" s="72" t="s">
        <v>366</v>
      </c>
      <c r="E62" s="72" t="s">
        <v>363</v>
      </c>
      <c r="F62" s="72" t="s">
        <v>93</v>
      </c>
      <c r="G62" s="73" t="s">
        <v>354</v>
      </c>
      <c r="H62" s="72" t="s">
        <v>42</v>
      </c>
      <c r="I62" s="72"/>
      <c r="J62" s="72"/>
      <c r="K62" s="72"/>
      <c r="L62" s="72"/>
      <c r="M62" s="72"/>
      <c r="N62" s="72">
        <v>18</v>
      </c>
      <c r="O62" s="72">
        <v>287767</v>
      </c>
      <c r="P62" s="72">
        <v>6.9500672419005652E-6</v>
      </c>
      <c r="Q62" s="86">
        <v>1.9822806923721411E-4</v>
      </c>
      <c r="R62" s="72">
        <v>57</v>
      </c>
      <c r="S62" s="72">
        <v>-55</v>
      </c>
      <c r="T62" s="85">
        <v>-0.96491228070175439</v>
      </c>
      <c r="U62" s="72" t="s">
        <v>141</v>
      </c>
      <c r="V62" s="72">
        <v>0</v>
      </c>
    </row>
    <row r="63" spans="1:22" ht="13.5" customHeight="1">
      <c r="A63" s="72" t="s">
        <v>23</v>
      </c>
      <c r="B63" s="72" t="s">
        <v>138</v>
      </c>
      <c r="C63" s="73" t="s">
        <v>58</v>
      </c>
      <c r="D63" s="72" t="s">
        <v>370</v>
      </c>
      <c r="E63" s="72" t="s">
        <v>360</v>
      </c>
      <c r="F63" s="72" t="s">
        <v>106</v>
      </c>
      <c r="G63" s="73" t="s">
        <v>47</v>
      </c>
      <c r="H63" s="72" t="s">
        <v>47</v>
      </c>
      <c r="I63" s="72">
        <v>0</v>
      </c>
      <c r="J63" s="72">
        <v>5</v>
      </c>
      <c r="K63" s="72">
        <v>1</v>
      </c>
      <c r="L63" s="72">
        <v>7</v>
      </c>
      <c r="M63" s="72">
        <v>2</v>
      </c>
      <c r="N63" s="72">
        <v>15</v>
      </c>
      <c r="O63" s="72">
        <v>287767</v>
      </c>
      <c r="P63" s="72">
        <v>3.2317812674837631E-4</v>
      </c>
      <c r="Q63" s="86">
        <v>2.5631475451854877E-4</v>
      </c>
      <c r="R63" s="72">
        <v>74</v>
      </c>
      <c r="S63" s="72">
        <v>19</v>
      </c>
      <c r="T63" s="85">
        <v>0.2567567567567568</v>
      </c>
      <c r="U63" s="72" t="s">
        <v>141</v>
      </c>
      <c r="V63" s="72">
        <v>0</v>
      </c>
    </row>
    <row r="64" spans="1:22" ht="13.5" customHeight="1">
      <c r="A64" s="72" t="s">
        <v>23</v>
      </c>
      <c r="B64" s="72" t="s">
        <v>138</v>
      </c>
      <c r="C64" s="73" t="s">
        <v>58</v>
      </c>
      <c r="D64" s="72" t="s">
        <v>366</v>
      </c>
      <c r="E64" s="72" t="s">
        <v>363</v>
      </c>
      <c r="F64" s="72" t="s">
        <v>95</v>
      </c>
      <c r="G64" s="73" t="s">
        <v>355</v>
      </c>
      <c r="H64" s="72" t="s">
        <v>43</v>
      </c>
      <c r="I64" s="72"/>
      <c r="J64" s="72"/>
      <c r="K64" s="72"/>
      <c r="L64" s="72"/>
      <c r="M64" s="72"/>
      <c r="N64" s="72">
        <v>9</v>
      </c>
      <c r="O64" s="72">
        <v>287767</v>
      </c>
      <c r="P64" s="72">
        <v>9.0350874144707344E-5</v>
      </c>
      <c r="Q64" s="86">
        <v>6.0939107493000965E-5</v>
      </c>
      <c r="R64" s="72">
        <v>18</v>
      </c>
      <c r="S64" s="72">
        <v>8</v>
      </c>
      <c r="T64" s="85">
        <v>0.44444444444444442</v>
      </c>
      <c r="U64" s="72" t="s">
        <v>141</v>
      </c>
      <c r="V64" s="72">
        <v>0</v>
      </c>
    </row>
    <row r="65" spans="1:22" ht="13.5" customHeight="1">
      <c r="A65" s="72" t="s">
        <v>23</v>
      </c>
      <c r="B65" s="72" t="s">
        <v>138</v>
      </c>
      <c r="C65" s="73" t="s">
        <v>58</v>
      </c>
      <c r="D65" s="72" t="s">
        <v>367</v>
      </c>
      <c r="E65" s="72" t="s">
        <v>363</v>
      </c>
      <c r="F65" s="72" t="s">
        <v>109</v>
      </c>
      <c r="G65" s="73" t="s">
        <v>51</v>
      </c>
      <c r="H65" s="72" t="s">
        <v>51</v>
      </c>
      <c r="I65" s="72"/>
      <c r="J65" s="72"/>
      <c r="K65" s="72"/>
      <c r="L65" s="72"/>
      <c r="M65" s="72"/>
      <c r="N65" s="72">
        <v>8</v>
      </c>
      <c r="O65" s="72">
        <v>287767</v>
      </c>
      <c r="P65" s="72">
        <v>6.7415652246435485E-4</v>
      </c>
      <c r="Q65" s="86">
        <v>1.4156552596311747E-3</v>
      </c>
      <c r="R65" s="72">
        <v>407</v>
      </c>
      <c r="S65" s="72">
        <v>-213</v>
      </c>
      <c r="T65" s="85">
        <v>-0.52334152334152328</v>
      </c>
      <c r="U65" s="72" t="s">
        <v>141</v>
      </c>
      <c r="V65" s="72">
        <v>0</v>
      </c>
    </row>
    <row r="66" spans="1:22" ht="13.5" customHeight="1">
      <c r="A66" s="72" t="s">
        <v>23</v>
      </c>
      <c r="B66" s="72" t="s">
        <v>138</v>
      </c>
      <c r="C66" s="73" t="s">
        <v>58</v>
      </c>
      <c r="D66" s="72" t="s">
        <v>370</v>
      </c>
      <c r="E66" s="72" t="s">
        <v>360</v>
      </c>
      <c r="F66" s="72" t="s">
        <v>104</v>
      </c>
      <c r="G66" s="73" t="s">
        <v>105</v>
      </c>
      <c r="H66" s="72" t="s">
        <v>105</v>
      </c>
      <c r="I66" s="72">
        <v>3</v>
      </c>
      <c r="J66" s="72">
        <v>1</v>
      </c>
      <c r="K66" s="72">
        <v>0</v>
      </c>
      <c r="L66" s="72">
        <v>0</v>
      </c>
      <c r="M66" s="72">
        <v>0</v>
      </c>
      <c r="N66" s="72">
        <v>4</v>
      </c>
      <c r="O66" s="72">
        <v>287767</v>
      </c>
      <c r="P66" s="72">
        <v>9.0350874144707347E-4</v>
      </c>
      <c r="Q66" s="86">
        <v>1.4760095481574599E-3</v>
      </c>
      <c r="R66" s="72">
        <v>425</v>
      </c>
      <c r="S66" s="72">
        <v>-165</v>
      </c>
      <c r="T66" s="85">
        <v>-0.38823529411764701</v>
      </c>
      <c r="U66" s="72" t="s">
        <v>141</v>
      </c>
      <c r="V66" s="72">
        <v>0</v>
      </c>
    </row>
    <row r="67" spans="1:22" ht="13.5" customHeight="1">
      <c r="A67" s="72" t="s">
        <v>23</v>
      </c>
      <c r="B67" s="72" t="s">
        <v>138</v>
      </c>
      <c r="C67" s="73" t="s">
        <v>58</v>
      </c>
      <c r="D67" s="72" t="s">
        <v>370</v>
      </c>
      <c r="E67" s="72" t="s">
        <v>361</v>
      </c>
      <c r="F67" s="72" t="s">
        <v>104</v>
      </c>
      <c r="G67" s="73" t="s">
        <v>105</v>
      </c>
      <c r="H67" s="72" t="s">
        <v>105</v>
      </c>
      <c r="I67" s="72">
        <v>1</v>
      </c>
      <c r="J67" s="72">
        <v>0</v>
      </c>
      <c r="K67" s="72">
        <v>0</v>
      </c>
      <c r="L67" s="72">
        <v>0</v>
      </c>
      <c r="M67" s="72">
        <v>0</v>
      </c>
      <c r="N67" s="72">
        <v>1</v>
      </c>
      <c r="O67" s="72">
        <v>287767</v>
      </c>
      <c r="P67" s="72">
        <v>2.0850201725701697E-5</v>
      </c>
      <c r="Q67" s="86">
        <v>1.7720352584386851E-5</v>
      </c>
      <c r="R67" s="72">
        <v>5</v>
      </c>
      <c r="S67" s="72">
        <v>1</v>
      </c>
      <c r="T67" s="85">
        <v>0.19999999999999996</v>
      </c>
      <c r="U67" s="72" t="s">
        <v>141</v>
      </c>
      <c r="V67" s="72">
        <v>0</v>
      </c>
    </row>
    <row r="68" spans="1:22" ht="13.5" customHeight="1">
      <c r="A68" s="72" t="s">
        <v>23</v>
      </c>
      <c r="B68" s="72" t="s">
        <v>138</v>
      </c>
      <c r="C68" s="73" t="s">
        <v>58</v>
      </c>
      <c r="D68" s="72" t="s">
        <v>370</v>
      </c>
      <c r="E68" s="72" t="s">
        <v>361</v>
      </c>
      <c r="F68" s="72" t="s">
        <v>106</v>
      </c>
      <c r="G68" s="73" t="s">
        <v>47</v>
      </c>
      <c r="H68" s="72" t="s">
        <v>47</v>
      </c>
      <c r="I68" s="72">
        <v>0</v>
      </c>
      <c r="J68" s="72">
        <v>0</v>
      </c>
      <c r="K68" s="72">
        <v>0</v>
      </c>
      <c r="L68" s="72">
        <v>0</v>
      </c>
      <c r="M68" s="72">
        <v>1</v>
      </c>
      <c r="N68" s="72">
        <v>1</v>
      </c>
      <c r="O68" s="72">
        <v>123440</v>
      </c>
      <c r="P68" s="72">
        <v>1.1535968891769281E-2</v>
      </c>
      <c r="Q68" s="86">
        <v>9.4731992093085304E-3</v>
      </c>
      <c r="R68" s="72">
        <v>1169</v>
      </c>
      <c r="S68" s="72">
        <v>255</v>
      </c>
      <c r="T68" s="85">
        <v>0.21813515825491869</v>
      </c>
      <c r="U68" s="72" t="s">
        <v>143</v>
      </c>
      <c r="V68" s="72">
        <v>0</v>
      </c>
    </row>
    <row r="69" spans="1:22" ht="13.5" customHeight="1">
      <c r="A69" s="72" t="s">
        <v>23</v>
      </c>
      <c r="B69" s="72" t="s">
        <v>122</v>
      </c>
      <c r="C69" s="73" t="s">
        <v>59</v>
      </c>
      <c r="D69" s="72" t="s">
        <v>366</v>
      </c>
      <c r="E69" s="72" t="s">
        <v>363</v>
      </c>
      <c r="F69" s="72" t="s">
        <v>81</v>
      </c>
      <c r="G69" s="73" t="s">
        <v>28</v>
      </c>
      <c r="H69" s="72" t="s">
        <v>28</v>
      </c>
      <c r="I69" s="72"/>
      <c r="J69" s="72"/>
      <c r="K69" s="72"/>
      <c r="L69" s="72"/>
      <c r="M69" s="72"/>
      <c r="N69" s="72">
        <v>1189</v>
      </c>
      <c r="O69" s="72">
        <v>120753</v>
      </c>
      <c r="P69" s="72">
        <v>9.9127971975851523E-3</v>
      </c>
      <c r="Q69" s="86">
        <v>7.869654917658243E-3</v>
      </c>
      <c r="R69" s="72">
        <v>950</v>
      </c>
      <c r="S69" s="72">
        <v>247</v>
      </c>
      <c r="T69" s="85">
        <v>0.26</v>
      </c>
      <c r="U69" s="72" t="s">
        <v>143</v>
      </c>
      <c r="V69" s="72">
        <v>0</v>
      </c>
    </row>
    <row r="70" spans="1:22" ht="13.5" customHeight="1">
      <c r="A70" s="72" t="s">
        <v>23</v>
      </c>
      <c r="B70" s="72" t="s">
        <v>122</v>
      </c>
      <c r="C70" s="73" t="s">
        <v>59</v>
      </c>
      <c r="D70" s="72" t="s">
        <v>366</v>
      </c>
      <c r="E70" s="72" t="s">
        <v>363</v>
      </c>
      <c r="F70" s="72" t="s">
        <v>84</v>
      </c>
      <c r="G70" s="73" t="s">
        <v>345</v>
      </c>
      <c r="H70" s="72" t="s">
        <v>33</v>
      </c>
      <c r="I70" s="72"/>
      <c r="J70" s="72"/>
      <c r="K70" s="72"/>
      <c r="L70" s="72"/>
      <c r="M70" s="72"/>
      <c r="N70" s="72">
        <v>687</v>
      </c>
      <c r="O70" s="72">
        <v>244193</v>
      </c>
      <c r="P70" s="72">
        <v>8.1902429635575146E-6</v>
      </c>
      <c r="Q70" s="86">
        <v>1.5467336327229094E-3</v>
      </c>
      <c r="R70" s="72">
        <v>378</v>
      </c>
      <c r="S70" s="72">
        <v>-376</v>
      </c>
      <c r="T70" s="85">
        <v>-0.99470899470899465</v>
      </c>
      <c r="U70" s="72" t="s">
        <v>143</v>
      </c>
      <c r="V70" s="72">
        <v>0</v>
      </c>
    </row>
    <row r="71" spans="1:22" ht="13.5" customHeight="1">
      <c r="A71" s="72" t="s">
        <v>23</v>
      </c>
      <c r="B71" s="72" t="s">
        <v>122</v>
      </c>
      <c r="C71" s="73" t="s">
        <v>59</v>
      </c>
      <c r="D71" s="72" t="s">
        <v>366</v>
      </c>
      <c r="E71" s="72" t="s">
        <v>363</v>
      </c>
      <c r="F71" s="72" t="s">
        <v>80</v>
      </c>
      <c r="G71" s="73" t="s">
        <v>26</v>
      </c>
      <c r="H71" s="72" t="s">
        <v>26</v>
      </c>
      <c r="I71" s="72"/>
      <c r="J71" s="72"/>
      <c r="K71" s="72"/>
      <c r="L71" s="72"/>
      <c r="M71" s="72"/>
      <c r="N71" s="72">
        <v>160</v>
      </c>
      <c r="O71" s="72">
        <v>123440</v>
      </c>
      <c r="P71" s="72">
        <v>1.822747893713545E-3</v>
      </c>
      <c r="Q71" s="86">
        <v>1.5709435249726053E-3</v>
      </c>
      <c r="R71" s="72">
        <v>194</v>
      </c>
      <c r="S71" s="72">
        <v>31</v>
      </c>
      <c r="T71" s="85">
        <v>0.15979381443298979</v>
      </c>
      <c r="U71" s="72" t="s">
        <v>143</v>
      </c>
      <c r="V71" s="72">
        <v>0</v>
      </c>
    </row>
    <row r="72" spans="1:22" ht="13.5" customHeight="1">
      <c r="A72" s="72" t="s">
        <v>23</v>
      </c>
      <c r="B72" s="72" t="s">
        <v>122</v>
      </c>
      <c r="C72" s="73" t="s">
        <v>59</v>
      </c>
      <c r="D72" s="72" t="s">
        <v>366</v>
      </c>
      <c r="E72" s="72" t="s">
        <v>363</v>
      </c>
      <c r="F72" s="72" t="s">
        <v>96</v>
      </c>
      <c r="G72" s="73" t="s">
        <v>32</v>
      </c>
      <c r="H72" s="72" t="s">
        <v>32</v>
      </c>
      <c r="I72" s="72"/>
      <c r="J72" s="72"/>
      <c r="K72" s="72"/>
      <c r="L72" s="72"/>
      <c r="M72" s="72"/>
      <c r="N72" s="72">
        <v>151</v>
      </c>
      <c r="O72" s="72">
        <v>120753</v>
      </c>
      <c r="P72" s="72">
        <v>1.6479921823888434E-3</v>
      </c>
      <c r="Q72" s="86">
        <v>1.4173259997212579E-3</v>
      </c>
      <c r="R72" s="72">
        <v>171</v>
      </c>
      <c r="S72" s="72">
        <v>28</v>
      </c>
      <c r="T72" s="85">
        <v>0.16374269005847952</v>
      </c>
      <c r="U72" s="72" t="s">
        <v>143</v>
      </c>
      <c r="V72" s="72">
        <v>0</v>
      </c>
    </row>
    <row r="73" spans="1:22" ht="13.5" customHeight="1">
      <c r="A73" s="72" t="s">
        <v>23</v>
      </c>
      <c r="B73" s="72" t="s">
        <v>122</v>
      </c>
      <c r="C73" s="73" t="s">
        <v>59</v>
      </c>
      <c r="D73" s="72" t="s">
        <v>366</v>
      </c>
      <c r="E73" s="72" t="s">
        <v>363</v>
      </c>
      <c r="F73" s="72" t="s">
        <v>83</v>
      </c>
      <c r="G73" s="73" t="s">
        <v>27</v>
      </c>
      <c r="H73" s="72" t="s">
        <v>27</v>
      </c>
      <c r="I73" s="72"/>
      <c r="J73" s="72"/>
      <c r="K73" s="72"/>
      <c r="L73" s="72"/>
      <c r="M73" s="72"/>
      <c r="N73" s="72">
        <v>142</v>
      </c>
      <c r="O73" s="72">
        <v>123440</v>
      </c>
      <c r="P73" s="72">
        <v>1.4662994167206739E-3</v>
      </c>
      <c r="Q73" s="86">
        <v>8.3557730724650439E-4</v>
      </c>
      <c r="R73" s="72">
        <v>103</v>
      </c>
      <c r="S73" s="72">
        <v>78</v>
      </c>
      <c r="T73" s="85">
        <v>0.75728155339805836</v>
      </c>
      <c r="U73" s="72" t="s">
        <v>143</v>
      </c>
      <c r="V73" s="72">
        <v>0</v>
      </c>
    </row>
    <row r="74" spans="1:22" ht="13.5" customHeight="1">
      <c r="A74" s="72" t="s">
        <v>23</v>
      </c>
      <c r="B74" s="72" t="s">
        <v>122</v>
      </c>
      <c r="C74" s="73" t="s">
        <v>59</v>
      </c>
      <c r="D74" s="72" t="s">
        <v>366</v>
      </c>
      <c r="E74" s="72" t="s">
        <v>363</v>
      </c>
      <c r="F74" s="72" t="s">
        <v>91</v>
      </c>
      <c r="G74" s="73" t="s">
        <v>352</v>
      </c>
      <c r="H74" s="72" t="s">
        <v>29</v>
      </c>
      <c r="I74" s="72"/>
      <c r="J74" s="72"/>
      <c r="K74" s="72"/>
      <c r="L74" s="72"/>
      <c r="M74" s="72"/>
      <c r="N74" s="72">
        <v>121</v>
      </c>
      <c r="O74" s="72">
        <v>120753</v>
      </c>
      <c r="P74" s="72">
        <v>1.8550263761562859E-3</v>
      </c>
      <c r="Q74" s="86">
        <v>1.1083116266507214E-3</v>
      </c>
      <c r="R74" s="72">
        <v>134</v>
      </c>
      <c r="S74" s="72">
        <v>90</v>
      </c>
      <c r="T74" s="85">
        <v>0.67164179104477606</v>
      </c>
      <c r="U74" s="72" t="s">
        <v>143</v>
      </c>
      <c r="V74" s="72">
        <v>0</v>
      </c>
    </row>
    <row r="75" spans="1:22" ht="13.5" customHeight="1">
      <c r="A75" s="72" t="s">
        <v>23</v>
      </c>
      <c r="B75" s="72" t="s">
        <v>122</v>
      </c>
      <c r="C75" s="73" t="s">
        <v>59</v>
      </c>
      <c r="D75" s="72" t="s">
        <v>366</v>
      </c>
      <c r="E75" s="72" t="s">
        <v>363</v>
      </c>
      <c r="F75" s="72" t="s">
        <v>85</v>
      </c>
      <c r="G75" s="73" t="s">
        <v>346</v>
      </c>
      <c r="H75" s="72" t="s">
        <v>25</v>
      </c>
      <c r="I75" s="72"/>
      <c r="J75" s="72"/>
      <c r="K75" s="72"/>
      <c r="L75" s="72"/>
      <c r="M75" s="72"/>
      <c r="N75" s="72">
        <v>113</v>
      </c>
      <c r="O75" s="72">
        <v>123440</v>
      </c>
      <c r="P75" s="72">
        <v>3.2404406999351915E-5</v>
      </c>
      <c r="Q75" s="86">
        <v>3.6898567148582843E-5</v>
      </c>
      <c r="R75" s="72">
        <v>5</v>
      </c>
      <c r="S75" s="72">
        <v>-1</v>
      </c>
      <c r="T75" s="85">
        <v>-0.19999999999999996</v>
      </c>
      <c r="U75" s="72" t="s">
        <v>143</v>
      </c>
      <c r="V75" s="72">
        <v>0</v>
      </c>
    </row>
    <row r="76" spans="1:22" ht="13.5" customHeight="1">
      <c r="A76" s="72" t="s">
        <v>23</v>
      </c>
      <c r="B76" s="72" t="s">
        <v>122</v>
      </c>
      <c r="C76" s="73" t="s">
        <v>59</v>
      </c>
      <c r="D76" s="72" t="s">
        <v>366</v>
      </c>
      <c r="E76" s="72" t="s">
        <v>363</v>
      </c>
      <c r="F76" s="72" t="s">
        <v>97</v>
      </c>
      <c r="G76" s="73" t="s">
        <v>31</v>
      </c>
      <c r="H76" s="72" t="s">
        <v>31</v>
      </c>
      <c r="I76" s="72"/>
      <c r="J76" s="72"/>
      <c r="K76" s="72"/>
      <c r="L76" s="72"/>
      <c r="M76" s="72"/>
      <c r="N76" s="72">
        <v>89</v>
      </c>
      <c r="O76" s="72">
        <v>120753</v>
      </c>
      <c r="P76" s="72">
        <v>1.6562735501395409E-5</v>
      </c>
      <c r="Q76" s="86">
        <v>2.8979089907315027E-5</v>
      </c>
      <c r="R76" s="72">
        <v>3</v>
      </c>
      <c r="S76" s="72">
        <v>-1</v>
      </c>
      <c r="T76" s="85">
        <v>-0.33333333333333337</v>
      </c>
      <c r="U76" s="72" t="s">
        <v>143</v>
      </c>
      <c r="V76" s="72">
        <v>0</v>
      </c>
    </row>
    <row r="77" spans="1:22" ht="13.5" customHeight="1">
      <c r="A77" s="72" t="s">
        <v>23</v>
      </c>
      <c r="B77" s="72" t="s">
        <v>122</v>
      </c>
      <c r="C77" s="73" t="s">
        <v>59</v>
      </c>
      <c r="D77" s="72" t="s">
        <v>366</v>
      </c>
      <c r="E77" s="72" t="s">
        <v>363</v>
      </c>
      <c r="F77" s="72" t="s">
        <v>92</v>
      </c>
      <c r="G77" s="73" t="s">
        <v>353</v>
      </c>
      <c r="H77" s="72" t="s">
        <v>30</v>
      </c>
      <c r="I77" s="72"/>
      <c r="J77" s="72"/>
      <c r="K77" s="72"/>
      <c r="L77" s="72"/>
      <c r="M77" s="72"/>
      <c r="N77" s="72">
        <v>84</v>
      </c>
      <c r="O77" s="72">
        <v>123440</v>
      </c>
      <c r="P77" s="72">
        <v>3.2404406999351912E-4</v>
      </c>
      <c r="Q77" s="86">
        <v>1.8423873122013726E-4</v>
      </c>
      <c r="R77" s="72">
        <v>23</v>
      </c>
      <c r="S77" s="72">
        <v>17</v>
      </c>
      <c r="T77" s="85">
        <v>0.73913043478260865</v>
      </c>
      <c r="U77" s="72" t="s">
        <v>143</v>
      </c>
      <c r="V77" s="72">
        <v>0</v>
      </c>
    </row>
    <row r="78" spans="1:22" ht="13.5" customHeight="1">
      <c r="A78" s="72" t="s">
        <v>23</v>
      </c>
      <c r="B78" s="72" t="s">
        <v>122</v>
      </c>
      <c r="C78" s="73" t="s">
        <v>59</v>
      </c>
      <c r="D78" s="72" t="s">
        <v>366</v>
      </c>
      <c r="E78" s="72" t="s">
        <v>363</v>
      </c>
      <c r="F78" s="72" t="s">
        <v>88</v>
      </c>
      <c r="G78" s="73" t="s">
        <v>349</v>
      </c>
      <c r="H78" s="72" t="s">
        <v>34</v>
      </c>
      <c r="I78" s="72"/>
      <c r="J78" s="72"/>
      <c r="K78" s="72"/>
      <c r="L78" s="72"/>
      <c r="M78" s="72"/>
      <c r="N78" s="72">
        <v>70</v>
      </c>
      <c r="O78" s="72">
        <v>120753</v>
      </c>
      <c r="P78" s="72">
        <v>1.1593914850976787E-4</v>
      </c>
      <c r="Q78" s="86">
        <v>8.1847726632153513E-5</v>
      </c>
      <c r="R78" s="72">
        <v>10</v>
      </c>
      <c r="S78" s="72">
        <v>4</v>
      </c>
      <c r="T78" s="85">
        <v>0.39999999999999991</v>
      </c>
      <c r="U78" s="72" t="s">
        <v>143</v>
      </c>
      <c r="V78" s="72">
        <v>0</v>
      </c>
    </row>
    <row r="79" spans="1:22" ht="13.5" customHeight="1">
      <c r="A79" s="72" t="s">
        <v>23</v>
      </c>
      <c r="B79" s="72" t="s">
        <v>122</v>
      </c>
      <c r="C79" s="73" t="s">
        <v>59</v>
      </c>
      <c r="D79" s="72" t="s">
        <v>370</v>
      </c>
      <c r="E79" s="72" t="s">
        <v>361</v>
      </c>
      <c r="F79" s="72" t="s">
        <v>100</v>
      </c>
      <c r="G79" s="73" t="s">
        <v>101</v>
      </c>
      <c r="H79" s="72" t="s">
        <v>101</v>
      </c>
      <c r="I79" s="72">
        <v>17</v>
      </c>
      <c r="J79" s="72">
        <v>20</v>
      </c>
      <c r="K79" s="72">
        <v>8</v>
      </c>
      <c r="L79" s="72">
        <v>7</v>
      </c>
      <c r="M79" s="72">
        <v>3</v>
      </c>
      <c r="N79" s="72">
        <v>55</v>
      </c>
      <c r="O79" s="72">
        <v>244193</v>
      </c>
      <c r="P79" s="72">
        <v>0</v>
      </c>
      <c r="Q79" s="86">
        <v>1.243336228773866E-3</v>
      </c>
      <c r="R79" s="72">
        <v>304</v>
      </c>
      <c r="S79" s="72">
        <v>-304</v>
      </c>
      <c r="T79" s="85">
        <v>-1</v>
      </c>
      <c r="U79" s="72" t="s">
        <v>143</v>
      </c>
      <c r="V79" s="72">
        <v>0</v>
      </c>
    </row>
    <row r="80" spans="1:22" ht="13.5" customHeight="1">
      <c r="A80" s="72" t="s">
        <v>23</v>
      </c>
      <c r="B80" s="72" t="s">
        <v>122</v>
      </c>
      <c r="C80" s="73" t="s">
        <v>59</v>
      </c>
      <c r="D80" s="72" t="s">
        <v>367</v>
      </c>
      <c r="E80" s="72" t="s">
        <v>363</v>
      </c>
      <c r="F80" s="72" t="s">
        <v>108</v>
      </c>
      <c r="G80" s="73" t="s">
        <v>356</v>
      </c>
      <c r="H80" s="72" t="s">
        <v>50</v>
      </c>
      <c r="I80" s="72"/>
      <c r="J80" s="72"/>
      <c r="K80" s="72"/>
      <c r="L80" s="72"/>
      <c r="M80" s="72"/>
      <c r="N80" s="72">
        <v>53</v>
      </c>
      <c r="O80" s="72">
        <v>244193</v>
      </c>
      <c r="P80" s="72">
        <v>2.3862272874324818E-2</v>
      </c>
      <c r="Q80" s="86">
        <v>1.9511975227732178E-2</v>
      </c>
      <c r="R80" s="72">
        <v>4765</v>
      </c>
      <c r="S80" s="72">
        <v>1062</v>
      </c>
      <c r="T80" s="85">
        <v>0.222875131164743</v>
      </c>
      <c r="U80" s="72" t="s">
        <v>143</v>
      </c>
      <c r="V80" s="72">
        <v>0</v>
      </c>
    </row>
    <row r="81" spans="1:22" ht="13.5" customHeight="1">
      <c r="A81" s="72" t="s">
        <v>23</v>
      </c>
      <c r="B81" s="72" t="s">
        <v>122</v>
      </c>
      <c r="C81" s="73" t="s">
        <v>59</v>
      </c>
      <c r="D81" s="72" t="s">
        <v>370</v>
      </c>
      <c r="E81" s="72" t="s">
        <v>360</v>
      </c>
      <c r="F81" s="72" t="s">
        <v>100</v>
      </c>
      <c r="G81" s="73" t="s">
        <v>101</v>
      </c>
      <c r="H81" s="72" t="s">
        <v>101</v>
      </c>
      <c r="I81" s="72">
        <v>17</v>
      </c>
      <c r="J81" s="72">
        <v>14</v>
      </c>
      <c r="K81" s="72">
        <v>6</v>
      </c>
      <c r="L81" s="72">
        <v>6</v>
      </c>
      <c r="M81" s="72">
        <v>2</v>
      </c>
      <c r="N81" s="72">
        <v>45</v>
      </c>
      <c r="O81" s="72">
        <v>244193</v>
      </c>
      <c r="P81" s="72">
        <v>1.5970973778937152E-4</v>
      </c>
      <c r="Q81" s="86">
        <v>1.3916454882521926E-4</v>
      </c>
      <c r="R81" s="72">
        <v>34</v>
      </c>
      <c r="S81" s="72">
        <v>5</v>
      </c>
      <c r="T81" s="85">
        <v>0.14705882352941169</v>
      </c>
      <c r="U81" s="72" t="s">
        <v>143</v>
      </c>
      <c r="V81" s="72">
        <v>0</v>
      </c>
    </row>
    <row r="82" spans="1:22" ht="13.5" customHeight="1">
      <c r="A82" s="72" t="s">
        <v>23</v>
      </c>
      <c r="B82" s="72" t="s">
        <v>122</v>
      </c>
      <c r="C82" s="73" t="s">
        <v>59</v>
      </c>
      <c r="D82" s="72" t="s">
        <v>367</v>
      </c>
      <c r="E82" s="72" t="s">
        <v>363</v>
      </c>
      <c r="F82" s="72" t="s">
        <v>107</v>
      </c>
      <c r="G82" s="73" t="s">
        <v>49</v>
      </c>
      <c r="H82" s="72" t="s">
        <v>49</v>
      </c>
      <c r="I82" s="72"/>
      <c r="J82" s="72"/>
      <c r="K82" s="72"/>
      <c r="L82" s="72"/>
      <c r="M82" s="72"/>
      <c r="N82" s="72">
        <v>28</v>
      </c>
      <c r="O82" s="72">
        <v>244193</v>
      </c>
      <c r="P82" s="72">
        <v>2.3792655809134577E-3</v>
      </c>
      <c r="Q82" s="86">
        <v>2.1670800508444329E-3</v>
      </c>
      <c r="R82" s="72">
        <v>529</v>
      </c>
      <c r="S82" s="72">
        <v>52</v>
      </c>
      <c r="T82" s="85">
        <v>9.8298676748582281E-2</v>
      </c>
      <c r="U82" s="72" t="s">
        <v>143</v>
      </c>
      <c r="V82" s="72">
        <v>0</v>
      </c>
    </row>
    <row r="83" spans="1:22" ht="13.5" customHeight="1">
      <c r="A83" s="72" t="s">
        <v>23</v>
      </c>
      <c r="B83" s="72" t="s">
        <v>122</v>
      </c>
      <c r="C83" s="73" t="s">
        <v>59</v>
      </c>
      <c r="D83" s="72" t="s">
        <v>370</v>
      </c>
      <c r="E83" s="72" t="s">
        <v>361</v>
      </c>
      <c r="F83" s="72" t="s">
        <v>102</v>
      </c>
      <c r="G83" s="73" t="s">
        <v>103</v>
      </c>
      <c r="H83" s="72" t="s">
        <v>103</v>
      </c>
      <c r="I83" s="72">
        <v>3</v>
      </c>
      <c r="J83" s="72">
        <v>9</v>
      </c>
      <c r="K83" s="72">
        <v>6</v>
      </c>
      <c r="L83" s="72">
        <v>4</v>
      </c>
      <c r="M83" s="72">
        <v>2</v>
      </c>
      <c r="N83" s="72">
        <v>24</v>
      </c>
      <c r="O83" s="72">
        <v>244193</v>
      </c>
      <c r="P83" s="72">
        <v>1.083978656226837E-2</v>
      </c>
      <c r="Q83" s="86">
        <v>1.0448831164670215E-2</v>
      </c>
      <c r="R83" s="72">
        <v>2552</v>
      </c>
      <c r="S83" s="72">
        <v>95</v>
      </c>
      <c r="T83" s="85">
        <v>3.7225705329153591E-2</v>
      </c>
      <c r="U83" s="72" t="s">
        <v>143</v>
      </c>
      <c r="V83" s="72">
        <v>0</v>
      </c>
    </row>
    <row r="84" spans="1:22" ht="13.5" customHeight="1">
      <c r="A84" s="72" t="s">
        <v>23</v>
      </c>
      <c r="B84" s="72" t="s">
        <v>122</v>
      </c>
      <c r="C84" s="73" t="s">
        <v>59</v>
      </c>
      <c r="D84" s="72" t="s">
        <v>366</v>
      </c>
      <c r="E84" s="72" t="s">
        <v>363</v>
      </c>
      <c r="F84" s="72" t="s">
        <v>86</v>
      </c>
      <c r="G84" s="73" t="s">
        <v>347</v>
      </c>
      <c r="H84" s="72" t="s">
        <v>40</v>
      </c>
      <c r="I84" s="72"/>
      <c r="J84" s="72"/>
      <c r="K84" s="72"/>
      <c r="L84" s="72"/>
      <c r="M84" s="72"/>
      <c r="N84" s="72">
        <v>22</v>
      </c>
      <c r="O84" s="72">
        <v>244193</v>
      </c>
      <c r="P84" s="72">
        <v>7.1582723501492675E-3</v>
      </c>
      <c r="Q84" s="86">
        <v>4.5959477430963002E-3</v>
      </c>
      <c r="R84" s="72">
        <v>1122</v>
      </c>
      <c r="S84" s="72">
        <v>626</v>
      </c>
      <c r="T84" s="85">
        <v>0.55793226381461669</v>
      </c>
      <c r="U84" s="72" t="s">
        <v>143</v>
      </c>
      <c r="V84" s="72">
        <v>1</v>
      </c>
    </row>
    <row r="85" spans="1:22" ht="13.5" customHeight="1">
      <c r="A85" s="72" t="s">
        <v>23</v>
      </c>
      <c r="B85" s="72" t="s">
        <v>122</v>
      </c>
      <c r="C85" s="73" t="s">
        <v>59</v>
      </c>
      <c r="D85" s="72" t="s">
        <v>370</v>
      </c>
      <c r="E85" s="72" t="s">
        <v>360</v>
      </c>
      <c r="F85" s="72" t="s">
        <v>102</v>
      </c>
      <c r="G85" s="73" t="s">
        <v>103</v>
      </c>
      <c r="H85" s="72" t="s">
        <v>103</v>
      </c>
      <c r="I85" s="72">
        <v>1</v>
      </c>
      <c r="J85" s="72">
        <v>9</v>
      </c>
      <c r="K85" s="72">
        <v>5</v>
      </c>
      <c r="L85" s="72">
        <v>3</v>
      </c>
      <c r="M85" s="72">
        <v>3</v>
      </c>
      <c r="N85" s="72">
        <v>21</v>
      </c>
      <c r="O85" s="72">
        <v>244193</v>
      </c>
      <c r="P85" s="72">
        <v>1.7609022371648656E-4</v>
      </c>
      <c r="Q85" s="86">
        <v>3.072077289227249E-4</v>
      </c>
      <c r="R85" s="72">
        <v>75</v>
      </c>
      <c r="S85" s="72">
        <v>-32</v>
      </c>
      <c r="T85" s="85">
        <v>-0.42666666666666664</v>
      </c>
      <c r="U85" s="72" t="s">
        <v>143</v>
      </c>
      <c r="V85" s="72">
        <v>0</v>
      </c>
    </row>
    <row r="86" spans="1:22" ht="13.5" customHeight="1">
      <c r="A86" s="72" t="s">
        <v>23</v>
      </c>
      <c r="B86" s="72" t="s">
        <v>122</v>
      </c>
      <c r="C86" s="73" t="s">
        <v>59</v>
      </c>
      <c r="D86" s="72" t="s">
        <v>366</v>
      </c>
      <c r="E86" s="72" t="s">
        <v>363</v>
      </c>
      <c r="F86" s="72" t="s">
        <v>89</v>
      </c>
      <c r="G86" s="73" t="s">
        <v>350</v>
      </c>
      <c r="H86" s="72" t="s">
        <v>39</v>
      </c>
      <c r="I86" s="72"/>
      <c r="J86" s="72"/>
      <c r="K86" s="72"/>
      <c r="L86" s="72"/>
      <c r="M86" s="72"/>
      <c r="N86" s="72">
        <v>20</v>
      </c>
      <c r="O86" s="72">
        <v>244193</v>
      </c>
      <c r="P86" s="72">
        <v>5.2008042818590212E-4</v>
      </c>
      <c r="Q86" s="86">
        <v>2.9987744139351743E-4</v>
      </c>
      <c r="R86" s="72">
        <v>73</v>
      </c>
      <c r="S86" s="72">
        <v>54</v>
      </c>
      <c r="T86" s="85">
        <v>0.73972602739726034</v>
      </c>
      <c r="U86" s="72" t="s">
        <v>143</v>
      </c>
      <c r="V86" s="72">
        <v>0</v>
      </c>
    </row>
    <row r="87" spans="1:22" ht="13.5" customHeight="1">
      <c r="A87" s="72" t="s">
        <v>23</v>
      </c>
      <c r="B87" s="72" t="s">
        <v>122</v>
      </c>
      <c r="C87" s="73" t="s">
        <v>59</v>
      </c>
      <c r="D87" s="72" t="s">
        <v>366</v>
      </c>
      <c r="E87" s="72" t="s">
        <v>363</v>
      </c>
      <c r="F87" s="72" t="s">
        <v>87</v>
      </c>
      <c r="G87" s="73" t="s">
        <v>348</v>
      </c>
      <c r="H87" s="72" t="s">
        <v>38</v>
      </c>
      <c r="I87" s="72"/>
      <c r="J87" s="72"/>
      <c r="K87" s="72"/>
      <c r="L87" s="72"/>
      <c r="M87" s="72"/>
      <c r="N87" s="72">
        <v>18</v>
      </c>
      <c r="O87" s="72">
        <v>244193</v>
      </c>
      <c r="P87" s="72">
        <v>1.6871900504928478E-3</v>
      </c>
      <c r="Q87" s="86">
        <v>1.0768685325761014E-3</v>
      </c>
      <c r="R87" s="72">
        <v>263</v>
      </c>
      <c r="S87" s="72">
        <v>149</v>
      </c>
      <c r="T87" s="85">
        <v>0.56653992395437269</v>
      </c>
      <c r="U87" s="72" t="s">
        <v>143</v>
      </c>
      <c r="V87" s="72">
        <v>0</v>
      </c>
    </row>
    <row r="88" spans="1:22" ht="13.5" customHeight="1">
      <c r="A88" s="72" t="s">
        <v>23</v>
      </c>
      <c r="B88" s="72" t="s">
        <v>122</v>
      </c>
      <c r="C88" s="73" t="s">
        <v>59</v>
      </c>
      <c r="D88" s="72" t="s">
        <v>370</v>
      </c>
      <c r="E88" s="72" t="s">
        <v>360</v>
      </c>
      <c r="F88" s="72" t="s">
        <v>106</v>
      </c>
      <c r="G88" s="73" t="s">
        <v>47</v>
      </c>
      <c r="H88" s="72" t="s">
        <v>47</v>
      </c>
      <c r="I88" s="72">
        <v>0</v>
      </c>
      <c r="J88" s="72">
        <v>5</v>
      </c>
      <c r="K88" s="72">
        <v>5</v>
      </c>
      <c r="L88" s="72">
        <v>3</v>
      </c>
      <c r="M88" s="72">
        <v>0</v>
      </c>
      <c r="N88" s="72">
        <v>13</v>
      </c>
      <c r="O88" s="72">
        <v>244193</v>
      </c>
      <c r="P88" s="72">
        <v>3.6037069039653063E-4</v>
      </c>
      <c r="Q88" s="86">
        <v>2.969509404354554E-4</v>
      </c>
      <c r="R88" s="72">
        <v>73</v>
      </c>
      <c r="S88" s="72">
        <v>15</v>
      </c>
      <c r="T88" s="85">
        <v>0.20547945205479445</v>
      </c>
      <c r="U88" s="72" t="s">
        <v>143</v>
      </c>
      <c r="V88" s="72">
        <v>0</v>
      </c>
    </row>
    <row r="89" spans="1:22" ht="13.5" customHeight="1">
      <c r="A89" s="72" t="s">
        <v>23</v>
      </c>
      <c r="B89" s="72" t="s">
        <v>122</v>
      </c>
      <c r="C89" s="73" t="s">
        <v>59</v>
      </c>
      <c r="D89" s="72" t="s">
        <v>366</v>
      </c>
      <c r="E89" s="72" t="s">
        <v>363</v>
      </c>
      <c r="F89" s="72" t="s">
        <v>94</v>
      </c>
      <c r="G89" s="73" t="s">
        <v>36</v>
      </c>
      <c r="H89" s="72" t="s">
        <v>36</v>
      </c>
      <c r="I89" s="72"/>
      <c r="J89" s="72"/>
      <c r="K89" s="72"/>
      <c r="L89" s="72"/>
      <c r="M89" s="72"/>
      <c r="N89" s="72">
        <v>11</v>
      </c>
      <c r="O89" s="72">
        <v>244193</v>
      </c>
      <c r="P89" s="72">
        <v>2.457072889067254E-5</v>
      </c>
      <c r="Q89" s="86">
        <v>1.9038451254077757E-4</v>
      </c>
      <c r="R89" s="72">
        <v>46</v>
      </c>
      <c r="S89" s="72">
        <v>-40</v>
      </c>
      <c r="T89" s="85">
        <v>-0.86956521739130432</v>
      </c>
      <c r="U89" s="72" t="s">
        <v>143</v>
      </c>
      <c r="V89" s="72">
        <v>0</v>
      </c>
    </row>
    <row r="90" spans="1:22" ht="13.5" customHeight="1">
      <c r="A90" s="72" t="s">
        <v>23</v>
      </c>
      <c r="B90" s="72" t="s">
        <v>122</v>
      </c>
      <c r="C90" s="73" t="s">
        <v>59</v>
      </c>
      <c r="D90" s="72" t="s">
        <v>366</v>
      </c>
      <c r="E90" s="72" t="s">
        <v>363</v>
      </c>
      <c r="F90" s="72" t="s">
        <v>90</v>
      </c>
      <c r="G90" s="73" t="s">
        <v>351</v>
      </c>
      <c r="H90" s="72" t="s">
        <v>37</v>
      </c>
      <c r="I90" s="72"/>
      <c r="J90" s="72"/>
      <c r="K90" s="72"/>
      <c r="L90" s="72"/>
      <c r="M90" s="72"/>
      <c r="N90" s="72">
        <v>8</v>
      </c>
      <c r="O90" s="72">
        <v>244193</v>
      </c>
      <c r="P90" s="72">
        <v>2.7560167572371033E-3</v>
      </c>
      <c r="Q90" s="86">
        <v>1.9835740397698399E-3</v>
      </c>
      <c r="R90" s="72">
        <v>484</v>
      </c>
      <c r="S90" s="72">
        <v>189</v>
      </c>
      <c r="T90" s="85">
        <v>0.39049586776859502</v>
      </c>
      <c r="U90" s="72" t="s">
        <v>143</v>
      </c>
      <c r="V90" s="72">
        <v>0</v>
      </c>
    </row>
    <row r="91" spans="1:22" ht="13.5" customHeight="1">
      <c r="A91" s="72" t="s">
        <v>23</v>
      </c>
      <c r="B91" s="72" t="s">
        <v>122</v>
      </c>
      <c r="C91" s="73" t="s">
        <v>59</v>
      </c>
      <c r="D91" s="72" t="s">
        <v>370</v>
      </c>
      <c r="E91" s="72" t="s">
        <v>361</v>
      </c>
      <c r="F91" s="72" t="s">
        <v>106</v>
      </c>
      <c r="G91" s="73" t="s">
        <v>47</v>
      </c>
      <c r="H91" s="72" t="s">
        <v>47</v>
      </c>
      <c r="I91" s="72">
        <v>0</v>
      </c>
      <c r="J91" s="72">
        <v>2</v>
      </c>
      <c r="K91" s="72">
        <v>3</v>
      </c>
      <c r="L91" s="72">
        <v>1</v>
      </c>
      <c r="M91" s="72">
        <v>0</v>
      </c>
      <c r="N91" s="72">
        <v>6</v>
      </c>
      <c r="O91" s="72">
        <v>244193</v>
      </c>
      <c r="P91" s="72">
        <v>1.5110998267763613E-3</v>
      </c>
      <c r="Q91" s="86">
        <v>1.1815114311230961E-3</v>
      </c>
      <c r="R91" s="72">
        <v>289</v>
      </c>
      <c r="S91" s="72">
        <v>80</v>
      </c>
      <c r="T91" s="85">
        <v>0.27681660899653981</v>
      </c>
      <c r="U91" s="72" t="s">
        <v>143</v>
      </c>
      <c r="V91" s="72">
        <v>0</v>
      </c>
    </row>
    <row r="92" spans="1:22" ht="13.5" customHeight="1">
      <c r="A92" s="72" t="s">
        <v>23</v>
      </c>
      <c r="B92" s="72" t="s">
        <v>122</v>
      </c>
      <c r="C92" s="73" t="s">
        <v>59</v>
      </c>
      <c r="D92" s="72" t="s">
        <v>366</v>
      </c>
      <c r="E92" s="72" t="s">
        <v>363</v>
      </c>
      <c r="F92" s="72" t="s">
        <v>93</v>
      </c>
      <c r="G92" s="73" t="s">
        <v>354</v>
      </c>
      <c r="H92" s="72" t="s">
        <v>42</v>
      </c>
      <c r="I92" s="72"/>
      <c r="J92" s="72"/>
      <c r="K92" s="72"/>
      <c r="L92" s="72"/>
      <c r="M92" s="72"/>
      <c r="N92" s="72">
        <v>6</v>
      </c>
      <c r="O92" s="72">
        <v>244193</v>
      </c>
      <c r="P92" s="72">
        <v>4.1360726965965444E-4</v>
      </c>
      <c r="Q92" s="86">
        <v>2.900988291741636E-4</v>
      </c>
      <c r="R92" s="72">
        <v>71</v>
      </c>
      <c r="S92" s="72">
        <v>30</v>
      </c>
      <c r="T92" s="85">
        <v>0.42253521126760574</v>
      </c>
      <c r="U92" s="72" t="s">
        <v>143</v>
      </c>
      <c r="V92" s="72">
        <v>0</v>
      </c>
    </row>
    <row r="93" spans="1:22" ht="13.5" customHeight="1">
      <c r="A93" s="72" t="s">
        <v>23</v>
      </c>
      <c r="B93" s="72" t="s">
        <v>122</v>
      </c>
      <c r="C93" s="73" t="s">
        <v>59</v>
      </c>
      <c r="D93" s="72" t="s">
        <v>370</v>
      </c>
      <c r="E93" s="72" t="s">
        <v>361</v>
      </c>
      <c r="F93" s="72" t="s">
        <v>104</v>
      </c>
      <c r="G93" s="73" t="s">
        <v>105</v>
      </c>
      <c r="H93" s="72" t="s">
        <v>105</v>
      </c>
      <c r="I93" s="72">
        <v>2</v>
      </c>
      <c r="J93" s="72">
        <v>2</v>
      </c>
      <c r="K93" s="72">
        <v>0</v>
      </c>
      <c r="L93" s="72">
        <v>0</v>
      </c>
      <c r="M93" s="72">
        <v>0</v>
      </c>
      <c r="N93" s="72">
        <v>4</v>
      </c>
      <c r="O93" s="72">
        <v>244193</v>
      </c>
      <c r="P93" s="72">
        <v>1.6380485927115029E-5</v>
      </c>
      <c r="Q93" s="86">
        <v>5.2152598503220425E-5</v>
      </c>
      <c r="R93" s="72">
        <v>13</v>
      </c>
      <c r="S93" s="72">
        <v>-9</v>
      </c>
      <c r="T93" s="85">
        <v>-0.69230769230769229</v>
      </c>
      <c r="U93" s="72" t="s">
        <v>143</v>
      </c>
      <c r="V93" s="72">
        <v>0</v>
      </c>
    </row>
    <row r="94" spans="1:22" ht="13.5" customHeight="1">
      <c r="A94" s="72" t="s">
        <v>23</v>
      </c>
      <c r="B94" s="72" t="s">
        <v>122</v>
      </c>
      <c r="C94" s="73" t="s">
        <v>59</v>
      </c>
      <c r="D94" s="72" t="s">
        <v>366</v>
      </c>
      <c r="E94" s="72" t="s">
        <v>363</v>
      </c>
      <c r="F94" s="72" t="s">
        <v>82</v>
      </c>
      <c r="G94" s="73" t="s">
        <v>41</v>
      </c>
      <c r="H94" s="72" t="s">
        <v>41</v>
      </c>
      <c r="I94" s="72"/>
      <c r="J94" s="72"/>
      <c r="K94" s="72"/>
      <c r="L94" s="72"/>
      <c r="M94" s="72"/>
      <c r="N94" s="72">
        <v>4</v>
      </c>
      <c r="O94" s="72">
        <v>244193</v>
      </c>
      <c r="P94" s="72">
        <v>2.7027801779739799E-4</v>
      </c>
      <c r="Q94" s="86">
        <v>1.9822806923721411E-4</v>
      </c>
      <c r="R94" s="72">
        <v>48</v>
      </c>
      <c r="S94" s="72">
        <v>18</v>
      </c>
      <c r="T94" s="85">
        <v>0.375</v>
      </c>
      <c r="U94" s="72" t="s">
        <v>143</v>
      </c>
      <c r="V94" s="72">
        <v>0</v>
      </c>
    </row>
    <row r="95" spans="1:22" ht="13.5" customHeight="1">
      <c r="A95" s="72" t="s">
        <v>23</v>
      </c>
      <c r="B95" s="72" t="s">
        <v>122</v>
      </c>
      <c r="C95" s="73" t="s">
        <v>59</v>
      </c>
      <c r="D95" s="72" t="s">
        <v>370</v>
      </c>
      <c r="E95" s="72" t="s">
        <v>360</v>
      </c>
      <c r="F95" s="72" t="s">
        <v>104</v>
      </c>
      <c r="G95" s="73" t="s">
        <v>105</v>
      </c>
      <c r="H95" s="72" t="s">
        <v>105</v>
      </c>
      <c r="I95" s="72">
        <v>1</v>
      </c>
      <c r="J95" s="72">
        <v>2</v>
      </c>
      <c r="K95" s="72">
        <v>0</v>
      </c>
      <c r="L95" s="72">
        <v>0</v>
      </c>
      <c r="M95" s="72">
        <v>0</v>
      </c>
      <c r="N95" s="72">
        <v>3</v>
      </c>
      <c r="O95" s="72">
        <v>244193</v>
      </c>
      <c r="P95" s="72">
        <v>2.7027801779739799E-4</v>
      </c>
      <c r="Q95" s="86">
        <v>2.5631475451854877E-4</v>
      </c>
      <c r="R95" s="72">
        <v>63</v>
      </c>
      <c r="S95" s="72">
        <v>3</v>
      </c>
      <c r="T95" s="85">
        <v>4.7619047619047672E-2</v>
      </c>
      <c r="U95" s="72" t="s">
        <v>143</v>
      </c>
      <c r="V95" s="72">
        <v>0</v>
      </c>
    </row>
    <row r="96" spans="1:22" ht="13.5" customHeight="1">
      <c r="A96" s="72" t="s">
        <v>23</v>
      </c>
      <c r="B96" s="72" t="s">
        <v>122</v>
      </c>
      <c r="C96" s="73" t="s">
        <v>59</v>
      </c>
      <c r="D96" s="72" t="s">
        <v>366</v>
      </c>
      <c r="E96" s="72" t="s">
        <v>363</v>
      </c>
      <c r="F96" s="72" t="s">
        <v>95</v>
      </c>
      <c r="G96" s="73" t="s">
        <v>355</v>
      </c>
      <c r="H96" s="72" t="s">
        <v>43</v>
      </c>
      <c r="I96" s="72"/>
      <c r="J96" s="72"/>
      <c r="K96" s="72"/>
      <c r="L96" s="72"/>
      <c r="M96" s="72"/>
      <c r="N96" s="72">
        <v>1</v>
      </c>
      <c r="O96" s="72">
        <v>244193</v>
      </c>
      <c r="P96" s="72">
        <v>2.457072889067254E-5</v>
      </c>
      <c r="Q96" s="86">
        <v>6.0939107493000965E-5</v>
      </c>
      <c r="R96" s="72">
        <v>15</v>
      </c>
      <c r="S96" s="72">
        <v>-9</v>
      </c>
      <c r="T96" s="85">
        <v>-0.6</v>
      </c>
      <c r="U96" s="72" t="s">
        <v>143</v>
      </c>
      <c r="V96" s="72">
        <v>0</v>
      </c>
    </row>
    <row r="97" spans="1:22" ht="13.5" customHeight="1">
      <c r="A97" s="72" t="s">
        <v>23</v>
      </c>
      <c r="B97" s="72" t="s">
        <v>122</v>
      </c>
      <c r="C97" s="73" t="s">
        <v>59</v>
      </c>
      <c r="D97" s="72" t="s">
        <v>366</v>
      </c>
      <c r="E97" s="72" t="s">
        <v>363</v>
      </c>
      <c r="F97" s="72" t="s">
        <v>78</v>
      </c>
      <c r="G97" s="73" t="s">
        <v>344</v>
      </c>
      <c r="H97" s="72" t="s">
        <v>35</v>
      </c>
      <c r="I97" s="72"/>
      <c r="J97" s="72"/>
      <c r="K97" s="72"/>
      <c r="L97" s="72"/>
      <c r="M97" s="72"/>
      <c r="N97" s="72">
        <v>0</v>
      </c>
      <c r="O97" s="72">
        <v>244193</v>
      </c>
      <c r="P97" s="72">
        <v>9.295925763637778E-4</v>
      </c>
      <c r="Q97" s="86">
        <v>1.4156552596311747E-3</v>
      </c>
      <c r="R97" s="72">
        <v>346</v>
      </c>
      <c r="S97" s="72">
        <v>-119</v>
      </c>
      <c r="T97" s="85">
        <v>-0.34393063583815031</v>
      </c>
      <c r="U97" s="72" t="s">
        <v>143</v>
      </c>
      <c r="V97" s="72">
        <v>0</v>
      </c>
    </row>
    <row r="98" spans="1:22" ht="13.5" customHeight="1">
      <c r="A98" s="72" t="s">
        <v>23</v>
      </c>
      <c r="B98" s="72" t="s">
        <v>122</v>
      </c>
      <c r="C98" s="73" t="s">
        <v>59</v>
      </c>
      <c r="D98" s="72" t="s">
        <v>367</v>
      </c>
      <c r="E98" s="72" t="s">
        <v>363</v>
      </c>
      <c r="F98" s="72" t="s">
        <v>109</v>
      </c>
      <c r="G98" s="73" t="s">
        <v>51</v>
      </c>
      <c r="H98" s="72" t="s">
        <v>51</v>
      </c>
      <c r="I98" s="72"/>
      <c r="J98" s="72"/>
      <c r="K98" s="72"/>
      <c r="L98" s="72"/>
      <c r="M98" s="72"/>
      <c r="N98" s="72">
        <v>0</v>
      </c>
      <c r="O98" s="72">
        <v>244193</v>
      </c>
      <c r="P98" s="72">
        <v>2.4325021601765816E-3</v>
      </c>
      <c r="Q98" s="86">
        <v>1.4760095481574599E-3</v>
      </c>
      <c r="R98" s="72">
        <v>360</v>
      </c>
      <c r="S98" s="72">
        <v>234</v>
      </c>
      <c r="T98" s="85">
        <v>0.64999999999999991</v>
      </c>
      <c r="U98" s="72" t="s">
        <v>143</v>
      </c>
      <c r="V98" s="72">
        <v>0</v>
      </c>
    </row>
    <row r="99" spans="1:22" ht="13.5" customHeight="1">
      <c r="A99" s="72" t="s">
        <v>23</v>
      </c>
      <c r="B99" s="72" t="s">
        <v>122</v>
      </c>
      <c r="C99" s="73" t="s">
        <v>59</v>
      </c>
      <c r="D99" s="72" t="s">
        <v>369</v>
      </c>
      <c r="E99" s="72" t="s">
        <v>360</v>
      </c>
      <c r="F99" s="72" t="s">
        <v>98</v>
      </c>
      <c r="G99" s="73" t="s">
        <v>99</v>
      </c>
      <c r="H99" s="72" t="s">
        <v>45</v>
      </c>
      <c r="I99" s="72"/>
      <c r="J99" s="72"/>
      <c r="K99" s="72"/>
      <c r="L99" s="72"/>
      <c r="M99" s="72"/>
      <c r="N99" s="72"/>
      <c r="O99" s="72">
        <v>244193</v>
      </c>
      <c r="P99" s="72">
        <v>3.6856093336008811E-5</v>
      </c>
      <c r="Q99" s="86">
        <v>1.7720352584386851E-5</v>
      </c>
      <c r="R99" s="72">
        <v>4</v>
      </c>
      <c r="S99" s="72">
        <v>5</v>
      </c>
      <c r="T99" s="85">
        <v>1.25</v>
      </c>
      <c r="U99" s="72" t="s">
        <v>143</v>
      </c>
      <c r="V99" s="72">
        <v>0</v>
      </c>
    </row>
    <row r="100" spans="1:22" ht="13.5" customHeight="1">
      <c r="A100" s="72" t="s">
        <v>23</v>
      </c>
      <c r="B100" s="72" t="s">
        <v>122</v>
      </c>
      <c r="C100" s="73" t="s">
        <v>59</v>
      </c>
      <c r="D100" s="72" t="s">
        <v>369</v>
      </c>
      <c r="E100" s="72" t="s">
        <v>361</v>
      </c>
      <c r="F100" s="72" t="s">
        <v>98</v>
      </c>
      <c r="G100" s="73" t="s">
        <v>99</v>
      </c>
      <c r="H100" s="72" t="s">
        <v>45</v>
      </c>
      <c r="I100" s="72"/>
      <c r="J100" s="72"/>
      <c r="K100" s="72"/>
      <c r="L100" s="72"/>
      <c r="M100" s="72"/>
      <c r="N100" s="72"/>
      <c r="O100" s="72">
        <v>67056</v>
      </c>
      <c r="P100" s="72">
        <v>7.2625864948699598E-3</v>
      </c>
      <c r="Q100" s="86">
        <v>9.4731992093085304E-3</v>
      </c>
      <c r="R100" s="72">
        <v>635</v>
      </c>
      <c r="S100" s="72">
        <v>-148</v>
      </c>
      <c r="T100" s="85">
        <v>-0.23307086614173234</v>
      </c>
      <c r="U100" s="72" t="s">
        <v>145</v>
      </c>
      <c r="V100" s="72">
        <v>0</v>
      </c>
    </row>
    <row r="101" spans="1:22" ht="13.5" customHeight="1">
      <c r="A101" s="72" t="s">
        <v>23</v>
      </c>
      <c r="B101" s="72" t="s">
        <v>140</v>
      </c>
      <c r="C101" s="73" t="s">
        <v>60</v>
      </c>
      <c r="D101" s="72" t="s">
        <v>366</v>
      </c>
      <c r="E101" s="72" t="s">
        <v>363</v>
      </c>
      <c r="F101" s="72" t="s">
        <v>84</v>
      </c>
      <c r="G101" s="73" t="s">
        <v>345</v>
      </c>
      <c r="H101" s="72" t="s">
        <v>33</v>
      </c>
      <c r="I101" s="72"/>
      <c r="J101" s="72"/>
      <c r="K101" s="72"/>
      <c r="L101" s="72"/>
      <c r="M101" s="72"/>
      <c r="N101" s="72">
        <v>2936</v>
      </c>
      <c r="O101" s="72">
        <v>64998</v>
      </c>
      <c r="P101" s="72">
        <v>6.3078863965045076E-3</v>
      </c>
      <c r="Q101" s="86">
        <v>7.869654917658243E-3</v>
      </c>
      <c r="R101" s="72">
        <v>512</v>
      </c>
      <c r="S101" s="72">
        <v>-102</v>
      </c>
      <c r="T101" s="85">
        <v>-0.19921875</v>
      </c>
      <c r="U101" s="72" t="s">
        <v>145</v>
      </c>
      <c r="V101" s="72">
        <v>0</v>
      </c>
    </row>
    <row r="102" spans="1:22" ht="13.5" customHeight="1">
      <c r="A102" s="72" t="s">
        <v>23</v>
      </c>
      <c r="B102" s="72" t="s">
        <v>140</v>
      </c>
      <c r="C102" s="73" t="s">
        <v>60</v>
      </c>
      <c r="D102" s="72" t="s">
        <v>366</v>
      </c>
      <c r="E102" s="72" t="s">
        <v>363</v>
      </c>
      <c r="F102" s="72" t="s">
        <v>81</v>
      </c>
      <c r="G102" s="73" t="s">
        <v>28</v>
      </c>
      <c r="H102" s="72" t="s">
        <v>28</v>
      </c>
      <c r="I102" s="72"/>
      <c r="J102" s="72"/>
      <c r="K102" s="72"/>
      <c r="L102" s="72"/>
      <c r="M102" s="72"/>
      <c r="N102" s="72">
        <v>2393</v>
      </c>
      <c r="O102" s="72">
        <v>132054</v>
      </c>
      <c r="P102" s="72">
        <v>6.0581277356233054E-5</v>
      </c>
      <c r="Q102" s="86">
        <v>1.5467336327229094E-3</v>
      </c>
      <c r="R102" s="72">
        <v>204</v>
      </c>
      <c r="S102" s="72">
        <v>-196</v>
      </c>
      <c r="T102" s="85">
        <v>-0.96078431372549022</v>
      </c>
      <c r="U102" s="72" t="s">
        <v>145</v>
      </c>
      <c r="V102" s="72">
        <v>0</v>
      </c>
    </row>
    <row r="103" spans="1:22" ht="13.5" customHeight="1">
      <c r="A103" s="72" t="s">
        <v>23</v>
      </c>
      <c r="B103" s="72" t="s">
        <v>140</v>
      </c>
      <c r="C103" s="73" t="s">
        <v>60</v>
      </c>
      <c r="D103" s="72" t="s">
        <v>369</v>
      </c>
      <c r="E103" s="72" t="s">
        <v>360</v>
      </c>
      <c r="F103" s="72" t="s">
        <v>98</v>
      </c>
      <c r="G103" s="73" t="s">
        <v>99</v>
      </c>
      <c r="H103" s="72" t="s">
        <v>45</v>
      </c>
      <c r="I103" s="72">
        <v>20</v>
      </c>
      <c r="J103" s="72">
        <v>216</v>
      </c>
      <c r="K103" s="72">
        <v>441</v>
      </c>
      <c r="L103" s="72">
        <v>625</v>
      </c>
      <c r="M103" s="72">
        <v>248</v>
      </c>
      <c r="N103" s="72">
        <v>1550</v>
      </c>
      <c r="O103" s="72">
        <v>67056</v>
      </c>
      <c r="P103" s="72">
        <v>2.3860653781913625E-3</v>
      </c>
      <c r="Q103" s="86">
        <v>1.5709435249726053E-3</v>
      </c>
      <c r="R103" s="72">
        <v>105</v>
      </c>
      <c r="S103" s="72">
        <v>55</v>
      </c>
      <c r="T103" s="85">
        <v>0.52380952380952372</v>
      </c>
      <c r="U103" s="72" t="s">
        <v>145</v>
      </c>
      <c r="V103" s="72">
        <v>0</v>
      </c>
    </row>
    <row r="104" spans="1:22" ht="13.5" customHeight="1">
      <c r="A104" s="72" t="s">
        <v>23</v>
      </c>
      <c r="B104" s="72" t="s">
        <v>140</v>
      </c>
      <c r="C104" s="73" t="s">
        <v>60</v>
      </c>
      <c r="D104" s="72" t="s">
        <v>366</v>
      </c>
      <c r="E104" s="72" t="s">
        <v>363</v>
      </c>
      <c r="F104" s="72" t="s">
        <v>85</v>
      </c>
      <c r="G104" s="73" t="s">
        <v>346</v>
      </c>
      <c r="H104" s="72" t="s">
        <v>25</v>
      </c>
      <c r="I104" s="72"/>
      <c r="J104" s="72"/>
      <c r="K104" s="72"/>
      <c r="L104" s="72"/>
      <c r="M104" s="72"/>
      <c r="N104" s="72">
        <v>1312</v>
      </c>
      <c r="O104" s="72">
        <v>64998</v>
      </c>
      <c r="P104" s="72">
        <v>2.29237822702237E-3</v>
      </c>
      <c r="Q104" s="86">
        <v>1.4173259997212579E-3</v>
      </c>
      <c r="R104" s="72">
        <v>92</v>
      </c>
      <c r="S104" s="72">
        <v>57</v>
      </c>
      <c r="T104" s="85">
        <v>0.61956521739130443</v>
      </c>
      <c r="U104" s="72" t="s">
        <v>145</v>
      </c>
      <c r="V104" s="72">
        <v>0</v>
      </c>
    </row>
    <row r="105" spans="1:22" ht="13.5" customHeight="1">
      <c r="A105" s="72" t="s">
        <v>23</v>
      </c>
      <c r="B105" s="72" t="s">
        <v>140</v>
      </c>
      <c r="C105" s="73" t="s">
        <v>60</v>
      </c>
      <c r="D105" s="72" t="s">
        <v>369</v>
      </c>
      <c r="E105" s="72" t="s">
        <v>361</v>
      </c>
      <c r="F105" s="72" t="s">
        <v>98</v>
      </c>
      <c r="G105" s="73" t="s">
        <v>99</v>
      </c>
      <c r="H105" s="72" t="s">
        <v>45</v>
      </c>
      <c r="I105" s="72">
        <v>15</v>
      </c>
      <c r="J105" s="72">
        <v>207</v>
      </c>
      <c r="K105" s="72">
        <v>242</v>
      </c>
      <c r="L105" s="72">
        <v>449</v>
      </c>
      <c r="M105" s="72">
        <v>328</v>
      </c>
      <c r="N105" s="72">
        <v>1241</v>
      </c>
      <c r="O105" s="72">
        <v>67056</v>
      </c>
      <c r="P105" s="72">
        <v>1.4614650441422095E-3</v>
      </c>
      <c r="Q105" s="86">
        <v>8.3557730724650439E-4</v>
      </c>
      <c r="R105" s="72">
        <v>56</v>
      </c>
      <c r="S105" s="72">
        <v>42</v>
      </c>
      <c r="T105" s="85">
        <v>0.75</v>
      </c>
      <c r="U105" s="72" t="s">
        <v>145</v>
      </c>
      <c r="V105" s="72">
        <v>0</v>
      </c>
    </row>
    <row r="106" spans="1:22" ht="13.5" customHeight="1">
      <c r="A106" s="72" t="s">
        <v>23</v>
      </c>
      <c r="B106" s="72" t="s">
        <v>140</v>
      </c>
      <c r="C106" s="73" t="s">
        <v>60</v>
      </c>
      <c r="D106" s="72" t="s">
        <v>366</v>
      </c>
      <c r="E106" s="72" t="s">
        <v>363</v>
      </c>
      <c r="F106" s="72" t="s">
        <v>91</v>
      </c>
      <c r="G106" s="73" t="s">
        <v>352</v>
      </c>
      <c r="H106" s="72" t="s">
        <v>29</v>
      </c>
      <c r="I106" s="72"/>
      <c r="J106" s="72"/>
      <c r="K106" s="72"/>
      <c r="L106" s="72"/>
      <c r="M106" s="72"/>
      <c r="N106" s="72">
        <v>1140</v>
      </c>
      <c r="O106" s="72">
        <v>64998</v>
      </c>
      <c r="P106" s="72">
        <v>1.4154281670205238E-3</v>
      </c>
      <c r="Q106" s="86">
        <v>1.1083116266507214E-3</v>
      </c>
      <c r="R106" s="72">
        <v>72</v>
      </c>
      <c r="S106" s="72">
        <v>20</v>
      </c>
      <c r="T106" s="85">
        <v>0.27777777777777768</v>
      </c>
      <c r="U106" s="72" t="s">
        <v>145</v>
      </c>
      <c r="V106" s="72">
        <v>0</v>
      </c>
    </row>
    <row r="107" spans="1:22" ht="13.5" customHeight="1">
      <c r="A107" s="72" t="s">
        <v>23</v>
      </c>
      <c r="B107" s="72" t="s">
        <v>140</v>
      </c>
      <c r="C107" s="73" t="s">
        <v>60</v>
      </c>
      <c r="D107" s="72" t="s">
        <v>366</v>
      </c>
      <c r="E107" s="72" t="s">
        <v>363</v>
      </c>
      <c r="F107" s="72" t="s">
        <v>83</v>
      </c>
      <c r="G107" s="73" t="s">
        <v>27</v>
      </c>
      <c r="H107" s="72" t="s">
        <v>27</v>
      </c>
      <c r="I107" s="72"/>
      <c r="J107" s="72"/>
      <c r="K107" s="72"/>
      <c r="L107" s="72"/>
      <c r="M107" s="72"/>
      <c r="N107" s="72">
        <v>621</v>
      </c>
      <c r="O107" s="72">
        <v>67056</v>
      </c>
      <c r="P107" s="72">
        <v>1.4912908613696015E-5</v>
      </c>
      <c r="Q107" s="86">
        <v>3.6898567148582843E-5</v>
      </c>
      <c r="R107" s="72">
        <v>2</v>
      </c>
      <c r="S107" s="72">
        <v>-1</v>
      </c>
      <c r="T107" s="85">
        <v>-0.5</v>
      </c>
      <c r="U107" s="72" t="s">
        <v>145</v>
      </c>
      <c r="V107" s="72">
        <v>0</v>
      </c>
    </row>
    <row r="108" spans="1:22" ht="13.5" customHeight="1">
      <c r="A108" s="72" t="s">
        <v>23</v>
      </c>
      <c r="B108" s="72" t="s">
        <v>140</v>
      </c>
      <c r="C108" s="73" t="s">
        <v>60</v>
      </c>
      <c r="D108" s="72" t="s">
        <v>366</v>
      </c>
      <c r="E108" s="72" t="s">
        <v>363</v>
      </c>
      <c r="F108" s="72" t="s">
        <v>88</v>
      </c>
      <c r="G108" s="73" t="s">
        <v>349</v>
      </c>
      <c r="H108" s="72" t="s">
        <v>34</v>
      </c>
      <c r="I108" s="72"/>
      <c r="J108" s="72"/>
      <c r="K108" s="72"/>
      <c r="L108" s="72"/>
      <c r="M108" s="72"/>
      <c r="N108" s="72">
        <v>471</v>
      </c>
      <c r="O108" s="72">
        <v>64998</v>
      </c>
      <c r="P108" s="72">
        <v>0</v>
      </c>
      <c r="Q108" s="86">
        <v>2.8979089907315027E-5</v>
      </c>
      <c r="R108" s="72">
        <v>2</v>
      </c>
      <c r="S108" s="72">
        <v>-2</v>
      </c>
      <c r="T108" s="85">
        <v>-1</v>
      </c>
      <c r="U108" s="72" t="s">
        <v>145</v>
      </c>
      <c r="V108" s="72">
        <v>0</v>
      </c>
    </row>
    <row r="109" spans="1:22" ht="13.5" customHeight="1">
      <c r="A109" s="72" t="s">
        <v>23</v>
      </c>
      <c r="B109" s="72" t="s">
        <v>140</v>
      </c>
      <c r="C109" s="73" t="s">
        <v>60</v>
      </c>
      <c r="D109" s="72" t="s">
        <v>366</v>
      </c>
      <c r="E109" s="72" t="s">
        <v>363</v>
      </c>
      <c r="F109" s="72" t="s">
        <v>80</v>
      </c>
      <c r="G109" s="73" t="s">
        <v>26</v>
      </c>
      <c r="H109" s="72" t="s">
        <v>26</v>
      </c>
      <c r="I109" s="72"/>
      <c r="J109" s="72"/>
      <c r="K109" s="72"/>
      <c r="L109" s="72"/>
      <c r="M109" s="72"/>
      <c r="N109" s="72">
        <v>368</v>
      </c>
      <c r="O109" s="72">
        <v>67056</v>
      </c>
      <c r="P109" s="72">
        <v>1.6404199475065617E-4</v>
      </c>
      <c r="Q109" s="86">
        <v>1.8423873122013726E-4</v>
      </c>
      <c r="R109" s="72">
        <v>12</v>
      </c>
      <c r="S109" s="72">
        <v>-1</v>
      </c>
      <c r="T109" s="85">
        <v>-8.333333333333337E-2</v>
      </c>
      <c r="U109" s="72" t="s">
        <v>145</v>
      </c>
      <c r="V109" s="72">
        <v>0</v>
      </c>
    </row>
    <row r="110" spans="1:22" ht="13.5" customHeight="1">
      <c r="A110" s="72" t="s">
        <v>23</v>
      </c>
      <c r="B110" s="72" t="s">
        <v>140</v>
      </c>
      <c r="C110" s="73" t="s">
        <v>60</v>
      </c>
      <c r="D110" s="72" t="s">
        <v>366</v>
      </c>
      <c r="E110" s="72" t="s">
        <v>363</v>
      </c>
      <c r="F110" s="72" t="s">
        <v>92</v>
      </c>
      <c r="G110" s="73" t="s">
        <v>353</v>
      </c>
      <c r="H110" s="72" t="s">
        <v>30</v>
      </c>
      <c r="I110" s="72"/>
      <c r="J110" s="72"/>
      <c r="K110" s="72"/>
      <c r="L110" s="72"/>
      <c r="M110" s="72"/>
      <c r="N110" s="72">
        <v>340</v>
      </c>
      <c r="O110" s="72">
        <v>64998</v>
      </c>
      <c r="P110" s="72">
        <v>1.0769562140373549E-4</v>
      </c>
      <c r="Q110" s="86">
        <v>8.1847726632153513E-5</v>
      </c>
      <c r="R110" s="72">
        <v>5</v>
      </c>
      <c r="S110" s="72">
        <v>2</v>
      </c>
      <c r="T110" s="85">
        <v>0.39999999999999991</v>
      </c>
      <c r="U110" s="72" t="s">
        <v>145</v>
      </c>
      <c r="V110" s="72">
        <v>0</v>
      </c>
    </row>
    <row r="111" spans="1:22" ht="13.5" customHeight="1">
      <c r="A111" s="72" t="s">
        <v>23</v>
      </c>
      <c r="B111" s="72" t="s">
        <v>140</v>
      </c>
      <c r="C111" s="73" t="s">
        <v>60</v>
      </c>
      <c r="D111" s="72" t="s">
        <v>366</v>
      </c>
      <c r="E111" s="72" t="s">
        <v>363</v>
      </c>
      <c r="F111" s="72" t="s">
        <v>97</v>
      </c>
      <c r="G111" s="73" t="s">
        <v>31</v>
      </c>
      <c r="H111" s="72" t="s">
        <v>31</v>
      </c>
      <c r="I111" s="72"/>
      <c r="J111" s="72"/>
      <c r="K111" s="72"/>
      <c r="L111" s="72"/>
      <c r="M111" s="72"/>
      <c r="N111" s="72">
        <v>260</v>
      </c>
      <c r="O111" s="72">
        <v>132054</v>
      </c>
      <c r="P111" s="72">
        <v>0</v>
      </c>
      <c r="Q111" s="86">
        <v>1.243336228773866E-3</v>
      </c>
      <c r="R111" s="72">
        <v>164</v>
      </c>
      <c r="S111" s="72">
        <v>-164</v>
      </c>
      <c r="T111" s="85">
        <v>-1</v>
      </c>
      <c r="U111" s="72" t="s">
        <v>145</v>
      </c>
      <c r="V111" s="72">
        <v>0</v>
      </c>
    </row>
    <row r="112" spans="1:22" ht="13.5" customHeight="1">
      <c r="A112" s="72" t="s">
        <v>23</v>
      </c>
      <c r="B112" s="72" t="s">
        <v>140</v>
      </c>
      <c r="C112" s="73" t="s">
        <v>60</v>
      </c>
      <c r="D112" s="72" t="s">
        <v>366</v>
      </c>
      <c r="E112" s="72" t="s">
        <v>363</v>
      </c>
      <c r="F112" s="72" t="s">
        <v>96</v>
      </c>
      <c r="G112" s="73" t="s">
        <v>32</v>
      </c>
      <c r="H112" s="72" t="s">
        <v>32</v>
      </c>
      <c r="I112" s="72"/>
      <c r="J112" s="72"/>
      <c r="K112" s="72"/>
      <c r="L112" s="72"/>
      <c r="M112" s="72"/>
      <c r="N112" s="72">
        <v>194</v>
      </c>
      <c r="O112" s="72">
        <v>132054</v>
      </c>
      <c r="P112" s="72">
        <v>6.3610341224044713E-4</v>
      </c>
      <c r="Q112" s="86">
        <v>1.9511975227732178E-2</v>
      </c>
      <c r="R112" s="72">
        <v>2577</v>
      </c>
      <c r="S112" s="72">
        <v>-2493</v>
      </c>
      <c r="T112" s="85">
        <v>-0.96740395809080326</v>
      </c>
      <c r="U112" s="72" t="s">
        <v>145</v>
      </c>
      <c r="V112" s="72">
        <v>1</v>
      </c>
    </row>
    <row r="113" spans="1:22" ht="13.5" customHeight="1">
      <c r="A113" s="72" t="s">
        <v>23</v>
      </c>
      <c r="B113" s="72" t="s">
        <v>140</v>
      </c>
      <c r="C113" s="73" t="s">
        <v>60</v>
      </c>
      <c r="D113" s="72" t="s">
        <v>370</v>
      </c>
      <c r="E113" s="72" t="s">
        <v>360</v>
      </c>
      <c r="F113" s="72" t="s">
        <v>100</v>
      </c>
      <c r="G113" s="73" t="s">
        <v>101</v>
      </c>
      <c r="H113" s="72" t="s">
        <v>101</v>
      </c>
      <c r="I113" s="72">
        <v>69</v>
      </c>
      <c r="J113" s="72">
        <v>61</v>
      </c>
      <c r="K113" s="72">
        <v>25</v>
      </c>
      <c r="L113" s="72">
        <v>23</v>
      </c>
      <c r="M113" s="72">
        <v>3</v>
      </c>
      <c r="N113" s="72">
        <v>181</v>
      </c>
      <c r="O113" s="72">
        <v>132054</v>
      </c>
      <c r="P113" s="72">
        <v>0</v>
      </c>
      <c r="Q113" s="86">
        <v>1.3916454882521926E-4</v>
      </c>
      <c r="R113" s="72">
        <v>18</v>
      </c>
      <c r="S113" s="72">
        <v>-18</v>
      </c>
      <c r="T113" s="85">
        <v>-1</v>
      </c>
      <c r="U113" s="72" t="s">
        <v>145</v>
      </c>
      <c r="V113" s="72">
        <v>0</v>
      </c>
    </row>
    <row r="114" spans="1:22" ht="13.5" customHeight="1">
      <c r="A114" s="72" t="s">
        <v>23</v>
      </c>
      <c r="B114" s="72" t="s">
        <v>140</v>
      </c>
      <c r="C114" s="73" t="s">
        <v>60</v>
      </c>
      <c r="D114" s="72" t="s">
        <v>366</v>
      </c>
      <c r="E114" s="72" t="s">
        <v>363</v>
      </c>
      <c r="F114" s="72" t="s">
        <v>89</v>
      </c>
      <c r="G114" s="73" t="s">
        <v>350</v>
      </c>
      <c r="H114" s="72" t="s">
        <v>39</v>
      </c>
      <c r="I114" s="72"/>
      <c r="J114" s="72"/>
      <c r="K114" s="72"/>
      <c r="L114" s="72"/>
      <c r="M114" s="72"/>
      <c r="N114" s="72">
        <v>153</v>
      </c>
      <c r="O114" s="72">
        <v>132054</v>
      </c>
      <c r="P114" s="72">
        <v>1.8174383206869918E-4</v>
      </c>
      <c r="Q114" s="86">
        <v>2.1670800508444329E-3</v>
      </c>
      <c r="R114" s="72">
        <v>286</v>
      </c>
      <c r="S114" s="72">
        <v>-262</v>
      </c>
      <c r="T114" s="85">
        <v>-0.91608391608391604</v>
      </c>
      <c r="U114" s="72" t="s">
        <v>145</v>
      </c>
      <c r="V114" s="72">
        <v>0</v>
      </c>
    </row>
    <row r="115" spans="1:22" ht="13.5" customHeight="1">
      <c r="A115" s="72" t="s">
        <v>23</v>
      </c>
      <c r="B115" s="72" t="s">
        <v>140</v>
      </c>
      <c r="C115" s="73" t="s">
        <v>60</v>
      </c>
      <c r="D115" s="72" t="s">
        <v>370</v>
      </c>
      <c r="E115" s="72" t="s">
        <v>361</v>
      </c>
      <c r="F115" s="72" t="s">
        <v>100</v>
      </c>
      <c r="G115" s="73" t="s">
        <v>101</v>
      </c>
      <c r="H115" s="72" t="s">
        <v>101</v>
      </c>
      <c r="I115" s="72">
        <v>51</v>
      </c>
      <c r="J115" s="72">
        <v>63</v>
      </c>
      <c r="K115" s="72">
        <v>15</v>
      </c>
      <c r="L115" s="72">
        <v>13</v>
      </c>
      <c r="M115" s="72">
        <v>5</v>
      </c>
      <c r="N115" s="72">
        <v>147</v>
      </c>
      <c r="O115" s="72">
        <v>132054</v>
      </c>
      <c r="P115" s="72">
        <v>1.7417117239917004E-4</v>
      </c>
      <c r="Q115" s="86">
        <v>1.0448831164670215E-2</v>
      </c>
      <c r="R115" s="72">
        <v>1380</v>
      </c>
      <c r="S115" s="72">
        <v>-1357</v>
      </c>
      <c r="T115" s="85">
        <v>-0.98333333333333328</v>
      </c>
      <c r="U115" s="72" t="s">
        <v>145</v>
      </c>
      <c r="V115" s="72">
        <v>1</v>
      </c>
    </row>
    <row r="116" spans="1:22" ht="13.5" customHeight="1">
      <c r="A116" s="72" t="s">
        <v>23</v>
      </c>
      <c r="B116" s="72" t="s">
        <v>140</v>
      </c>
      <c r="C116" s="73" t="s">
        <v>60</v>
      </c>
      <c r="D116" s="72" t="s">
        <v>370</v>
      </c>
      <c r="E116" s="72" t="s">
        <v>361</v>
      </c>
      <c r="F116" s="72" t="s">
        <v>102</v>
      </c>
      <c r="G116" s="73" t="s">
        <v>103</v>
      </c>
      <c r="H116" s="72" t="s">
        <v>103</v>
      </c>
      <c r="I116" s="72">
        <v>18</v>
      </c>
      <c r="J116" s="72">
        <v>86</v>
      </c>
      <c r="K116" s="72">
        <v>15</v>
      </c>
      <c r="L116" s="72">
        <v>13</v>
      </c>
      <c r="M116" s="72">
        <v>10</v>
      </c>
      <c r="N116" s="72">
        <v>142</v>
      </c>
      <c r="O116" s="72">
        <v>132054</v>
      </c>
      <c r="P116" s="72">
        <v>1.9688915140775743E-4</v>
      </c>
      <c r="Q116" s="86">
        <v>4.5959477430963002E-3</v>
      </c>
      <c r="R116" s="72">
        <v>607</v>
      </c>
      <c r="S116" s="72">
        <v>-581</v>
      </c>
      <c r="T116" s="85">
        <v>-0.95716639209225696</v>
      </c>
      <c r="U116" s="72" t="s">
        <v>145</v>
      </c>
      <c r="V116" s="72">
        <v>1</v>
      </c>
    </row>
    <row r="117" spans="1:22" ht="13.5" customHeight="1">
      <c r="A117" s="72" t="s">
        <v>23</v>
      </c>
      <c r="B117" s="72" t="s">
        <v>140</v>
      </c>
      <c r="C117" s="73" t="s">
        <v>60</v>
      </c>
      <c r="D117" s="72" t="s">
        <v>370</v>
      </c>
      <c r="E117" s="72" t="s">
        <v>360</v>
      </c>
      <c r="F117" s="72" t="s">
        <v>102</v>
      </c>
      <c r="G117" s="73" t="s">
        <v>103</v>
      </c>
      <c r="H117" s="72" t="s">
        <v>103</v>
      </c>
      <c r="I117" s="72">
        <v>21</v>
      </c>
      <c r="J117" s="72">
        <v>66</v>
      </c>
      <c r="K117" s="72">
        <v>16</v>
      </c>
      <c r="L117" s="72">
        <v>11</v>
      </c>
      <c r="M117" s="72">
        <v>7</v>
      </c>
      <c r="N117" s="72">
        <v>121</v>
      </c>
      <c r="O117" s="72">
        <v>132054</v>
      </c>
      <c r="P117" s="72">
        <v>0</v>
      </c>
      <c r="Q117" s="86">
        <v>3.072077289227249E-4</v>
      </c>
      <c r="R117" s="72">
        <v>41</v>
      </c>
      <c r="S117" s="72">
        <v>-41</v>
      </c>
      <c r="T117" s="85">
        <v>-1</v>
      </c>
      <c r="U117" s="72" t="s">
        <v>145</v>
      </c>
      <c r="V117" s="72">
        <v>0</v>
      </c>
    </row>
    <row r="118" spans="1:22" ht="13.5" customHeight="1">
      <c r="A118" s="72" t="s">
        <v>23</v>
      </c>
      <c r="B118" s="72" t="s">
        <v>140</v>
      </c>
      <c r="C118" s="73" t="s">
        <v>60</v>
      </c>
      <c r="D118" s="72" t="s">
        <v>366</v>
      </c>
      <c r="E118" s="72" t="s">
        <v>363</v>
      </c>
      <c r="F118" s="72" t="s">
        <v>87</v>
      </c>
      <c r="G118" s="73" t="s">
        <v>348</v>
      </c>
      <c r="H118" s="72" t="s">
        <v>38</v>
      </c>
      <c r="I118" s="72"/>
      <c r="J118" s="72"/>
      <c r="K118" s="72"/>
      <c r="L118" s="72"/>
      <c r="M118" s="72"/>
      <c r="N118" s="72">
        <v>98</v>
      </c>
      <c r="O118" s="72">
        <v>132054</v>
      </c>
      <c r="P118" s="72">
        <v>0</v>
      </c>
      <c r="Q118" s="86">
        <v>2.9987744139351743E-4</v>
      </c>
      <c r="R118" s="72">
        <v>40</v>
      </c>
      <c r="S118" s="72">
        <v>-40</v>
      </c>
      <c r="T118" s="85">
        <v>-1</v>
      </c>
      <c r="U118" s="72" t="s">
        <v>145</v>
      </c>
      <c r="V118" s="72">
        <v>0</v>
      </c>
    </row>
    <row r="119" spans="1:22" ht="13.5" customHeight="1">
      <c r="A119" s="72" t="s">
        <v>23</v>
      </c>
      <c r="B119" s="72" t="s">
        <v>140</v>
      </c>
      <c r="C119" s="73" t="s">
        <v>60</v>
      </c>
      <c r="D119" s="72" t="s">
        <v>366</v>
      </c>
      <c r="E119" s="72" t="s">
        <v>363</v>
      </c>
      <c r="F119" s="72" t="s">
        <v>94</v>
      </c>
      <c r="G119" s="73" t="s">
        <v>36</v>
      </c>
      <c r="H119" s="72" t="s">
        <v>36</v>
      </c>
      <c r="I119" s="72"/>
      <c r="J119" s="72"/>
      <c r="K119" s="72"/>
      <c r="L119" s="72"/>
      <c r="M119" s="72"/>
      <c r="N119" s="72">
        <v>93</v>
      </c>
      <c r="O119" s="72">
        <v>132054</v>
      </c>
      <c r="P119" s="72">
        <v>3.7863298347645661E-5</v>
      </c>
      <c r="Q119" s="86">
        <v>1.0768685325761014E-3</v>
      </c>
      <c r="R119" s="72">
        <v>142</v>
      </c>
      <c r="S119" s="72">
        <v>-137</v>
      </c>
      <c r="T119" s="85">
        <v>-0.96478873239436624</v>
      </c>
      <c r="U119" s="72" t="s">
        <v>145</v>
      </c>
      <c r="V119" s="72">
        <v>0</v>
      </c>
    </row>
    <row r="120" spans="1:22" ht="13.5" customHeight="1">
      <c r="A120" s="72" t="s">
        <v>23</v>
      </c>
      <c r="B120" s="72" t="s">
        <v>140</v>
      </c>
      <c r="C120" s="73" t="s">
        <v>60</v>
      </c>
      <c r="D120" s="72" t="s">
        <v>367</v>
      </c>
      <c r="E120" s="72" t="s">
        <v>363</v>
      </c>
      <c r="F120" s="72" t="s">
        <v>107</v>
      </c>
      <c r="G120" s="73" t="s">
        <v>49</v>
      </c>
      <c r="H120" s="72" t="s">
        <v>49</v>
      </c>
      <c r="I120" s="72"/>
      <c r="J120" s="72"/>
      <c r="K120" s="72"/>
      <c r="L120" s="72"/>
      <c r="M120" s="72"/>
      <c r="N120" s="72">
        <v>70</v>
      </c>
      <c r="O120" s="72">
        <v>132054</v>
      </c>
      <c r="P120" s="72">
        <v>1.5145319339058264E-5</v>
      </c>
      <c r="Q120" s="86">
        <v>2.969509404354554E-4</v>
      </c>
      <c r="R120" s="72">
        <v>39</v>
      </c>
      <c r="S120" s="72">
        <v>-37</v>
      </c>
      <c r="T120" s="85">
        <v>-0.94871794871794868</v>
      </c>
      <c r="U120" s="72" t="s">
        <v>145</v>
      </c>
      <c r="V120" s="72">
        <v>0</v>
      </c>
    </row>
    <row r="121" spans="1:22" ht="13.5" customHeight="1">
      <c r="A121" s="72" t="s">
        <v>23</v>
      </c>
      <c r="B121" s="72" t="s">
        <v>140</v>
      </c>
      <c r="C121" s="73" t="s">
        <v>60</v>
      </c>
      <c r="D121" s="72" t="s">
        <v>366</v>
      </c>
      <c r="E121" s="72" t="s">
        <v>363</v>
      </c>
      <c r="F121" s="72" t="s">
        <v>78</v>
      </c>
      <c r="G121" s="73" t="s">
        <v>344</v>
      </c>
      <c r="H121" s="72" t="s">
        <v>35</v>
      </c>
      <c r="I121" s="72"/>
      <c r="J121" s="72"/>
      <c r="K121" s="72"/>
      <c r="L121" s="72"/>
      <c r="M121" s="72"/>
      <c r="N121" s="72">
        <v>57</v>
      </c>
      <c r="O121" s="72">
        <v>132054</v>
      </c>
      <c r="P121" s="72">
        <v>0</v>
      </c>
      <c r="Q121" s="86">
        <v>1.9038451254077757E-4</v>
      </c>
      <c r="R121" s="72">
        <v>25</v>
      </c>
      <c r="S121" s="72">
        <v>-25</v>
      </c>
      <c r="T121" s="85">
        <v>-1</v>
      </c>
      <c r="U121" s="72" t="s">
        <v>145</v>
      </c>
      <c r="V121" s="72">
        <v>0</v>
      </c>
    </row>
    <row r="122" spans="1:22" ht="13.5" customHeight="1">
      <c r="A122" s="72" t="s">
        <v>23</v>
      </c>
      <c r="B122" s="72" t="s">
        <v>140</v>
      </c>
      <c r="C122" s="73" t="s">
        <v>60</v>
      </c>
      <c r="D122" s="72" t="s">
        <v>366</v>
      </c>
      <c r="E122" s="72" t="s">
        <v>363</v>
      </c>
      <c r="F122" s="72" t="s">
        <v>90</v>
      </c>
      <c r="G122" s="73" t="s">
        <v>351</v>
      </c>
      <c r="H122" s="72" t="s">
        <v>37</v>
      </c>
      <c r="I122" s="72"/>
      <c r="J122" s="72"/>
      <c r="K122" s="72"/>
      <c r="L122" s="72"/>
      <c r="M122" s="72"/>
      <c r="N122" s="72">
        <v>55</v>
      </c>
      <c r="O122" s="72">
        <v>132054</v>
      </c>
      <c r="P122" s="72">
        <v>2.2717979008587397E-5</v>
      </c>
      <c r="Q122" s="86">
        <v>1.9835740397698399E-3</v>
      </c>
      <c r="R122" s="72">
        <v>262</v>
      </c>
      <c r="S122" s="72">
        <v>-259</v>
      </c>
      <c r="T122" s="85">
        <v>-0.98854961832061072</v>
      </c>
      <c r="U122" s="72" t="s">
        <v>145</v>
      </c>
      <c r="V122" s="72">
        <v>0</v>
      </c>
    </row>
    <row r="123" spans="1:22" ht="13.5" customHeight="1">
      <c r="A123" s="72" t="s">
        <v>23</v>
      </c>
      <c r="B123" s="72" t="s">
        <v>140</v>
      </c>
      <c r="C123" s="73" t="s">
        <v>60</v>
      </c>
      <c r="D123" s="72" t="s">
        <v>366</v>
      </c>
      <c r="E123" s="72" t="s">
        <v>363</v>
      </c>
      <c r="F123" s="72" t="s">
        <v>82</v>
      </c>
      <c r="G123" s="73" t="s">
        <v>41</v>
      </c>
      <c r="H123" s="72" t="s">
        <v>41</v>
      </c>
      <c r="I123" s="72"/>
      <c r="J123" s="72"/>
      <c r="K123" s="72"/>
      <c r="L123" s="72"/>
      <c r="M123" s="72"/>
      <c r="N123" s="72">
        <v>41</v>
      </c>
      <c r="O123" s="72">
        <v>132054</v>
      </c>
      <c r="P123" s="72">
        <v>5.3008617686703921E-5</v>
      </c>
      <c r="Q123" s="86">
        <v>1.1815114311230961E-3</v>
      </c>
      <c r="R123" s="72">
        <v>156</v>
      </c>
      <c r="S123" s="72">
        <v>-149</v>
      </c>
      <c r="T123" s="85">
        <v>-0.95512820512820518</v>
      </c>
      <c r="U123" s="72" t="s">
        <v>145</v>
      </c>
      <c r="V123" s="72">
        <v>0</v>
      </c>
    </row>
    <row r="124" spans="1:22" ht="13.5" customHeight="1">
      <c r="A124" s="72" t="s">
        <v>23</v>
      </c>
      <c r="B124" s="72" t="s">
        <v>140</v>
      </c>
      <c r="C124" s="73" t="s">
        <v>60</v>
      </c>
      <c r="D124" s="72" t="s">
        <v>370</v>
      </c>
      <c r="E124" s="72" t="s">
        <v>360</v>
      </c>
      <c r="F124" s="72" t="s">
        <v>106</v>
      </c>
      <c r="G124" s="73" t="s">
        <v>47</v>
      </c>
      <c r="H124" s="72" t="s">
        <v>47</v>
      </c>
      <c r="I124" s="72">
        <v>0</v>
      </c>
      <c r="J124" s="72">
        <v>10</v>
      </c>
      <c r="K124" s="72">
        <v>4</v>
      </c>
      <c r="L124" s="72">
        <v>10</v>
      </c>
      <c r="M124" s="72">
        <v>3</v>
      </c>
      <c r="N124" s="72">
        <v>27</v>
      </c>
      <c r="O124" s="72">
        <v>132054</v>
      </c>
      <c r="P124" s="72">
        <v>4.2406894149363137E-4</v>
      </c>
      <c r="Q124" s="86">
        <v>2.900988291741636E-4</v>
      </c>
      <c r="R124" s="72">
        <v>38</v>
      </c>
      <c r="S124" s="72">
        <v>18</v>
      </c>
      <c r="T124" s="85">
        <v>0.47368421052631571</v>
      </c>
      <c r="U124" s="72" t="s">
        <v>145</v>
      </c>
      <c r="V124" s="72">
        <v>0</v>
      </c>
    </row>
    <row r="125" spans="1:22" ht="13.5" customHeight="1">
      <c r="A125" s="72" t="s">
        <v>23</v>
      </c>
      <c r="B125" s="72" t="s">
        <v>140</v>
      </c>
      <c r="C125" s="73" t="s">
        <v>60</v>
      </c>
      <c r="D125" s="72" t="s">
        <v>366</v>
      </c>
      <c r="E125" s="72" t="s">
        <v>363</v>
      </c>
      <c r="F125" s="72" t="s">
        <v>95</v>
      </c>
      <c r="G125" s="73" t="s">
        <v>355</v>
      </c>
      <c r="H125" s="72" t="s">
        <v>43</v>
      </c>
      <c r="I125" s="72"/>
      <c r="J125" s="72"/>
      <c r="K125" s="72"/>
      <c r="L125" s="72"/>
      <c r="M125" s="72"/>
      <c r="N125" s="72">
        <v>26</v>
      </c>
      <c r="O125" s="72">
        <v>132054</v>
      </c>
      <c r="P125" s="72">
        <v>0</v>
      </c>
      <c r="Q125" s="86">
        <v>5.2152598503220425E-5</v>
      </c>
      <c r="R125" s="72">
        <v>7</v>
      </c>
      <c r="S125" s="72">
        <v>-7</v>
      </c>
      <c r="T125" s="85">
        <v>-1</v>
      </c>
      <c r="U125" s="72" t="s">
        <v>145</v>
      </c>
      <c r="V125" s="72">
        <v>0</v>
      </c>
    </row>
    <row r="126" spans="1:22" ht="13.5" customHeight="1">
      <c r="A126" s="72" t="s">
        <v>23</v>
      </c>
      <c r="B126" s="72" t="s">
        <v>140</v>
      </c>
      <c r="C126" s="73" t="s">
        <v>60</v>
      </c>
      <c r="D126" s="72" t="s">
        <v>370</v>
      </c>
      <c r="E126" s="72" t="s">
        <v>361</v>
      </c>
      <c r="F126" s="72" t="s">
        <v>106</v>
      </c>
      <c r="G126" s="73" t="s">
        <v>47</v>
      </c>
      <c r="H126" s="72" t="s">
        <v>47</v>
      </c>
      <c r="I126" s="72">
        <v>0</v>
      </c>
      <c r="J126" s="72">
        <v>12</v>
      </c>
      <c r="K126" s="72">
        <v>1</v>
      </c>
      <c r="L126" s="72">
        <v>2</v>
      </c>
      <c r="M126" s="72">
        <v>3</v>
      </c>
      <c r="N126" s="72">
        <v>18</v>
      </c>
      <c r="O126" s="72">
        <v>132054</v>
      </c>
      <c r="P126" s="72">
        <v>0</v>
      </c>
      <c r="Q126" s="86">
        <v>1.9822806923721411E-4</v>
      </c>
      <c r="R126" s="72">
        <v>26</v>
      </c>
      <c r="S126" s="72">
        <v>-26</v>
      </c>
      <c r="T126" s="85">
        <v>-1</v>
      </c>
      <c r="U126" s="72" t="s">
        <v>145</v>
      </c>
      <c r="V126" s="72">
        <v>0</v>
      </c>
    </row>
    <row r="127" spans="1:22" ht="13.5" customHeight="1">
      <c r="A127" s="72" t="s">
        <v>23</v>
      </c>
      <c r="B127" s="72" t="s">
        <v>140</v>
      </c>
      <c r="C127" s="73" t="s">
        <v>60</v>
      </c>
      <c r="D127" s="72" t="s">
        <v>366</v>
      </c>
      <c r="E127" s="72" t="s">
        <v>363</v>
      </c>
      <c r="F127" s="72" t="s">
        <v>93</v>
      </c>
      <c r="G127" s="73" t="s">
        <v>354</v>
      </c>
      <c r="H127" s="72" t="s">
        <v>42</v>
      </c>
      <c r="I127" s="72"/>
      <c r="J127" s="72"/>
      <c r="K127" s="72"/>
      <c r="L127" s="72"/>
      <c r="M127" s="72"/>
      <c r="N127" s="72">
        <v>18</v>
      </c>
      <c r="O127" s="72">
        <v>132054</v>
      </c>
      <c r="P127" s="72">
        <v>0</v>
      </c>
      <c r="Q127" s="86">
        <v>2.5631475451854877E-4</v>
      </c>
      <c r="R127" s="72">
        <v>34</v>
      </c>
      <c r="S127" s="72">
        <v>-34</v>
      </c>
      <c r="T127" s="85">
        <v>-1</v>
      </c>
      <c r="U127" s="72" t="s">
        <v>145</v>
      </c>
      <c r="V127" s="72">
        <v>0</v>
      </c>
    </row>
    <row r="128" spans="1:22" ht="13.5" customHeight="1">
      <c r="A128" s="72" t="s">
        <v>23</v>
      </c>
      <c r="B128" s="72" t="s">
        <v>140</v>
      </c>
      <c r="C128" s="73" t="s">
        <v>60</v>
      </c>
      <c r="D128" s="72" t="s">
        <v>366</v>
      </c>
      <c r="E128" s="72" t="s">
        <v>363</v>
      </c>
      <c r="F128" s="72" t="s">
        <v>86</v>
      </c>
      <c r="G128" s="73" t="s">
        <v>347</v>
      </c>
      <c r="H128" s="72" t="s">
        <v>40</v>
      </c>
      <c r="I128" s="72"/>
      <c r="J128" s="72"/>
      <c r="K128" s="72"/>
      <c r="L128" s="72"/>
      <c r="M128" s="72"/>
      <c r="N128" s="72">
        <v>15</v>
      </c>
      <c r="O128" s="72">
        <v>132054</v>
      </c>
      <c r="P128" s="72">
        <v>0</v>
      </c>
      <c r="Q128" s="86">
        <v>6.0939107493000965E-5</v>
      </c>
      <c r="R128" s="72">
        <v>8</v>
      </c>
      <c r="S128" s="72">
        <v>-8</v>
      </c>
      <c r="T128" s="85">
        <v>-1</v>
      </c>
      <c r="U128" s="72" t="s">
        <v>145</v>
      </c>
      <c r="V128" s="72">
        <v>0</v>
      </c>
    </row>
    <row r="129" spans="1:22" ht="13.5" customHeight="1">
      <c r="A129" s="72" t="s">
        <v>23</v>
      </c>
      <c r="B129" s="72" t="s">
        <v>140</v>
      </c>
      <c r="C129" s="73" t="s">
        <v>60</v>
      </c>
      <c r="D129" s="72" t="s">
        <v>370</v>
      </c>
      <c r="E129" s="72" t="s">
        <v>360</v>
      </c>
      <c r="F129" s="72" t="s">
        <v>104</v>
      </c>
      <c r="G129" s="73" t="s">
        <v>105</v>
      </c>
      <c r="H129" s="72" t="s">
        <v>105</v>
      </c>
      <c r="I129" s="72">
        <v>1</v>
      </c>
      <c r="J129" s="72">
        <v>4</v>
      </c>
      <c r="K129" s="72">
        <v>1</v>
      </c>
      <c r="L129" s="72">
        <v>0</v>
      </c>
      <c r="M129" s="72">
        <v>0</v>
      </c>
      <c r="N129" s="72">
        <v>6</v>
      </c>
      <c r="O129" s="72">
        <v>132054</v>
      </c>
      <c r="P129" s="72">
        <v>0</v>
      </c>
      <c r="Q129" s="86">
        <v>1.4156552596311747E-3</v>
      </c>
      <c r="R129" s="72">
        <v>187</v>
      </c>
      <c r="S129" s="72">
        <v>-187</v>
      </c>
      <c r="T129" s="85">
        <v>-1</v>
      </c>
      <c r="U129" s="72" t="s">
        <v>145</v>
      </c>
      <c r="V129" s="72">
        <v>0</v>
      </c>
    </row>
    <row r="130" spans="1:22" ht="13.5" customHeight="1">
      <c r="A130" s="72" t="s">
        <v>23</v>
      </c>
      <c r="B130" s="72" t="s">
        <v>140</v>
      </c>
      <c r="C130" s="73" t="s">
        <v>60</v>
      </c>
      <c r="D130" s="72" t="s">
        <v>367</v>
      </c>
      <c r="E130" s="72" t="s">
        <v>363</v>
      </c>
      <c r="F130" s="72" t="s">
        <v>109</v>
      </c>
      <c r="G130" s="73" t="s">
        <v>51</v>
      </c>
      <c r="H130" s="72" t="s">
        <v>51</v>
      </c>
      <c r="I130" s="72"/>
      <c r="J130" s="72"/>
      <c r="K130" s="72"/>
      <c r="L130" s="72"/>
      <c r="M130" s="72"/>
      <c r="N130" s="72">
        <v>6</v>
      </c>
      <c r="O130" s="72">
        <v>132054</v>
      </c>
      <c r="P130" s="72">
        <v>1.5145319339058264E-5</v>
      </c>
      <c r="Q130" s="86">
        <v>1.4760095481574599E-3</v>
      </c>
      <c r="R130" s="72">
        <v>195</v>
      </c>
      <c r="S130" s="72">
        <v>-193</v>
      </c>
      <c r="T130" s="85">
        <v>-0.98974358974358978</v>
      </c>
      <c r="U130" s="72" t="s">
        <v>145</v>
      </c>
      <c r="V130" s="72">
        <v>0</v>
      </c>
    </row>
    <row r="131" spans="1:22" ht="13.5" customHeight="1">
      <c r="A131" s="72" t="s">
        <v>23</v>
      </c>
      <c r="B131" s="72" t="s">
        <v>140</v>
      </c>
      <c r="C131" s="73" t="s">
        <v>60</v>
      </c>
      <c r="D131" s="72" t="s">
        <v>370</v>
      </c>
      <c r="E131" s="72" t="s">
        <v>361</v>
      </c>
      <c r="F131" s="72" t="s">
        <v>104</v>
      </c>
      <c r="G131" s="73" t="s">
        <v>105</v>
      </c>
      <c r="H131" s="72" t="s">
        <v>105</v>
      </c>
      <c r="I131" s="72">
        <v>1</v>
      </c>
      <c r="J131" s="72">
        <v>2</v>
      </c>
      <c r="K131" s="72">
        <v>0</v>
      </c>
      <c r="L131" s="72">
        <v>0</v>
      </c>
      <c r="M131" s="72">
        <v>0</v>
      </c>
      <c r="N131" s="72">
        <v>3</v>
      </c>
      <c r="O131" s="72">
        <v>132054</v>
      </c>
      <c r="P131" s="72">
        <v>0</v>
      </c>
      <c r="Q131" s="86">
        <v>1.7720352584386851E-5</v>
      </c>
      <c r="R131" s="72">
        <v>2</v>
      </c>
      <c r="S131" s="72">
        <v>-2</v>
      </c>
      <c r="T131" s="85">
        <v>-1</v>
      </c>
      <c r="U131" s="72" t="s">
        <v>145</v>
      </c>
      <c r="V131" s="72">
        <v>0</v>
      </c>
    </row>
    <row r="132" spans="1:22" ht="13.5" customHeight="1">
      <c r="A132" s="72" t="s">
        <v>23</v>
      </c>
      <c r="B132" s="72" t="s">
        <v>140</v>
      </c>
      <c r="C132" s="73" t="s">
        <v>60</v>
      </c>
      <c r="D132" s="72" t="s">
        <v>367</v>
      </c>
      <c r="E132" s="72" t="s">
        <v>363</v>
      </c>
      <c r="F132" s="72" t="s">
        <v>108</v>
      </c>
      <c r="G132" s="73" t="s">
        <v>356</v>
      </c>
      <c r="H132" s="72" t="s">
        <v>50</v>
      </c>
      <c r="I132" s="72"/>
      <c r="J132" s="72"/>
      <c r="K132" s="72"/>
      <c r="L132" s="72"/>
      <c r="M132" s="72"/>
      <c r="N132" s="72">
        <v>2</v>
      </c>
      <c r="O132" s="72">
        <v>139213</v>
      </c>
      <c r="P132" s="72">
        <v>9.5177892869200437E-3</v>
      </c>
      <c r="Q132" s="86">
        <v>9.4731992093085304E-3</v>
      </c>
      <c r="R132" s="72">
        <v>1319</v>
      </c>
      <c r="S132" s="72">
        <v>6</v>
      </c>
      <c r="T132" s="85">
        <v>4.5489006823351552E-3</v>
      </c>
      <c r="U132" s="72" t="s">
        <v>147</v>
      </c>
      <c r="V132" s="72">
        <v>0</v>
      </c>
    </row>
    <row r="133" spans="1:22" ht="13.5" customHeight="1">
      <c r="A133" s="72" t="s">
        <v>23</v>
      </c>
      <c r="B133" s="72" t="s">
        <v>128</v>
      </c>
      <c r="C133" s="73" t="s">
        <v>61</v>
      </c>
      <c r="D133" s="72" t="s">
        <v>366</v>
      </c>
      <c r="E133" s="72" t="s">
        <v>363</v>
      </c>
      <c r="F133" s="72" t="s">
        <v>81</v>
      </c>
      <c r="G133" s="73" t="s">
        <v>28</v>
      </c>
      <c r="H133" s="72" t="s">
        <v>28</v>
      </c>
      <c r="I133" s="72"/>
      <c r="J133" s="72"/>
      <c r="K133" s="72"/>
      <c r="L133" s="72"/>
      <c r="M133" s="72"/>
      <c r="N133" s="72">
        <v>7280</v>
      </c>
      <c r="O133" s="72">
        <v>135350</v>
      </c>
      <c r="P133" s="72">
        <v>8.0384189139268564E-3</v>
      </c>
      <c r="Q133" s="86">
        <v>7.869654917658243E-3</v>
      </c>
      <c r="R133" s="72">
        <v>1065</v>
      </c>
      <c r="S133" s="72">
        <v>23</v>
      </c>
      <c r="T133" s="85">
        <v>2.1596244131455444E-2</v>
      </c>
      <c r="U133" s="72" t="s">
        <v>147</v>
      </c>
      <c r="V133" s="72">
        <v>0</v>
      </c>
    </row>
    <row r="134" spans="1:22" ht="13.5" customHeight="1">
      <c r="A134" s="72" t="s">
        <v>23</v>
      </c>
      <c r="B134" s="72" t="s">
        <v>128</v>
      </c>
      <c r="C134" s="73" t="s">
        <v>61</v>
      </c>
      <c r="D134" s="72" t="s">
        <v>366</v>
      </c>
      <c r="E134" s="72" t="s">
        <v>363</v>
      </c>
      <c r="F134" s="72" t="s">
        <v>84</v>
      </c>
      <c r="G134" s="73" t="s">
        <v>345</v>
      </c>
      <c r="H134" s="72" t="s">
        <v>33</v>
      </c>
      <c r="I134" s="72"/>
      <c r="J134" s="72"/>
      <c r="K134" s="72"/>
      <c r="L134" s="72"/>
      <c r="M134" s="72"/>
      <c r="N134" s="72">
        <v>3816</v>
      </c>
      <c r="O134" s="72">
        <v>274563</v>
      </c>
      <c r="P134" s="72">
        <v>1.9266980620112689E-3</v>
      </c>
      <c r="Q134" s="86">
        <v>1.5467336327229094E-3</v>
      </c>
      <c r="R134" s="72">
        <v>425</v>
      </c>
      <c r="S134" s="72">
        <v>104</v>
      </c>
      <c r="T134" s="85">
        <v>0.24470588235294111</v>
      </c>
      <c r="U134" s="72" t="s">
        <v>147</v>
      </c>
      <c r="V134" s="72">
        <v>0</v>
      </c>
    </row>
    <row r="135" spans="1:22" ht="13.5" customHeight="1">
      <c r="A135" s="72" t="s">
        <v>23</v>
      </c>
      <c r="B135" s="72" t="s">
        <v>128</v>
      </c>
      <c r="C135" s="73" t="s">
        <v>61</v>
      </c>
      <c r="D135" s="72" t="s">
        <v>366</v>
      </c>
      <c r="E135" s="72" t="s">
        <v>363</v>
      </c>
      <c r="F135" s="72" t="s">
        <v>85</v>
      </c>
      <c r="G135" s="73" t="s">
        <v>346</v>
      </c>
      <c r="H135" s="72" t="s">
        <v>25</v>
      </c>
      <c r="I135" s="72"/>
      <c r="J135" s="72"/>
      <c r="K135" s="72"/>
      <c r="L135" s="72"/>
      <c r="M135" s="72"/>
      <c r="N135" s="72">
        <v>1080</v>
      </c>
      <c r="O135" s="72">
        <v>139213</v>
      </c>
      <c r="P135" s="72"/>
      <c r="Q135" s="86">
        <v>1.5709435249726053E-3</v>
      </c>
      <c r="R135" s="72">
        <v>219</v>
      </c>
      <c r="S135" s="72">
        <v>-219</v>
      </c>
      <c r="T135" s="85"/>
      <c r="U135" s="72" t="s">
        <v>147</v>
      </c>
      <c r="V135" s="72">
        <v>0</v>
      </c>
    </row>
    <row r="136" spans="1:22" ht="13.5" customHeight="1">
      <c r="A136" s="72" t="s">
        <v>23</v>
      </c>
      <c r="B136" s="72" t="s">
        <v>128</v>
      </c>
      <c r="C136" s="73" t="s">
        <v>61</v>
      </c>
      <c r="D136" s="72" t="s">
        <v>366</v>
      </c>
      <c r="E136" s="72" t="s">
        <v>363</v>
      </c>
      <c r="F136" s="72" t="s">
        <v>83</v>
      </c>
      <c r="G136" s="73" t="s">
        <v>27</v>
      </c>
      <c r="H136" s="72" t="s">
        <v>27</v>
      </c>
      <c r="I136" s="72"/>
      <c r="J136" s="72"/>
      <c r="K136" s="72"/>
      <c r="L136" s="72"/>
      <c r="M136" s="72"/>
      <c r="N136" s="72">
        <v>850</v>
      </c>
      <c r="O136" s="72">
        <v>135350</v>
      </c>
      <c r="P136" s="72"/>
      <c r="Q136" s="86">
        <v>1.4173259997212579E-3</v>
      </c>
      <c r="R136" s="72">
        <v>192</v>
      </c>
      <c r="S136" s="72">
        <v>-192</v>
      </c>
      <c r="T136" s="85"/>
      <c r="U136" s="72" t="s">
        <v>147</v>
      </c>
      <c r="V136" s="72">
        <v>0</v>
      </c>
    </row>
    <row r="137" spans="1:22" ht="13.5" customHeight="1">
      <c r="A137" s="72" t="s">
        <v>23</v>
      </c>
      <c r="B137" s="72" t="s">
        <v>128</v>
      </c>
      <c r="C137" s="73" t="s">
        <v>61</v>
      </c>
      <c r="D137" s="72" t="s">
        <v>366</v>
      </c>
      <c r="E137" s="72" t="s">
        <v>363</v>
      </c>
      <c r="F137" s="72" t="s">
        <v>78</v>
      </c>
      <c r="G137" s="73" t="s">
        <v>344</v>
      </c>
      <c r="H137" s="72" t="s">
        <v>35</v>
      </c>
      <c r="I137" s="72"/>
      <c r="J137" s="72"/>
      <c r="K137" s="72"/>
      <c r="L137" s="72"/>
      <c r="M137" s="72"/>
      <c r="N137" s="72">
        <v>791</v>
      </c>
      <c r="O137" s="72">
        <v>139213</v>
      </c>
      <c r="P137" s="72"/>
      <c r="Q137" s="86">
        <v>8.3557730724650439E-4</v>
      </c>
      <c r="R137" s="72">
        <v>116</v>
      </c>
      <c r="S137" s="72">
        <v>-116</v>
      </c>
      <c r="T137" s="85"/>
      <c r="U137" s="72" t="s">
        <v>147</v>
      </c>
      <c r="V137" s="72">
        <v>0</v>
      </c>
    </row>
    <row r="138" spans="1:22" ht="13.5" customHeight="1">
      <c r="A138" s="72" t="s">
        <v>23</v>
      </c>
      <c r="B138" s="72" t="s">
        <v>128</v>
      </c>
      <c r="C138" s="73" t="s">
        <v>61</v>
      </c>
      <c r="D138" s="72" t="s">
        <v>366</v>
      </c>
      <c r="E138" s="72" t="s">
        <v>363</v>
      </c>
      <c r="F138" s="72" t="s">
        <v>97</v>
      </c>
      <c r="G138" s="73" t="s">
        <v>31</v>
      </c>
      <c r="H138" s="72" t="s">
        <v>31</v>
      </c>
      <c r="I138" s="72"/>
      <c r="J138" s="72"/>
      <c r="K138" s="72"/>
      <c r="L138" s="72"/>
      <c r="M138" s="72"/>
      <c r="N138" s="72">
        <v>692</v>
      </c>
      <c r="O138" s="72">
        <v>135350</v>
      </c>
      <c r="P138" s="72"/>
      <c r="Q138" s="86">
        <v>1.1083116266507214E-3</v>
      </c>
      <c r="R138" s="72">
        <v>150</v>
      </c>
      <c r="S138" s="72">
        <v>-150</v>
      </c>
      <c r="T138" s="85"/>
      <c r="U138" s="72" t="s">
        <v>147</v>
      </c>
      <c r="V138" s="72">
        <v>0</v>
      </c>
    </row>
    <row r="139" spans="1:22" ht="13.5" customHeight="1">
      <c r="A139" s="72" t="s">
        <v>23</v>
      </c>
      <c r="B139" s="72" t="s">
        <v>128</v>
      </c>
      <c r="C139" s="73" t="s">
        <v>61</v>
      </c>
      <c r="D139" s="72" t="s">
        <v>366</v>
      </c>
      <c r="E139" s="72" t="s">
        <v>363</v>
      </c>
      <c r="F139" s="72" t="s">
        <v>91</v>
      </c>
      <c r="G139" s="73" t="s">
        <v>352</v>
      </c>
      <c r="H139" s="72" t="s">
        <v>29</v>
      </c>
      <c r="I139" s="72"/>
      <c r="J139" s="72"/>
      <c r="K139" s="72"/>
      <c r="L139" s="72"/>
      <c r="M139" s="72"/>
      <c r="N139" s="72">
        <v>682</v>
      </c>
      <c r="O139" s="72">
        <v>139213</v>
      </c>
      <c r="P139" s="72"/>
      <c r="Q139" s="86">
        <v>3.6898567148582843E-5</v>
      </c>
      <c r="R139" s="72">
        <v>5</v>
      </c>
      <c r="S139" s="72">
        <v>-5</v>
      </c>
      <c r="T139" s="85"/>
      <c r="U139" s="72" t="s">
        <v>147</v>
      </c>
      <c r="V139" s="72">
        <v>0</v>
      </c>
    </row>
    <row r="140" spans="1:22" ht="13.5" customHeight="1">
      <c r="A140" s="72" t="s">
        <v>23</v>
      </c>
      <c r="B140" s="72" t="s">
        <v>128</v>
      </c>
      <c r="C140" s="73" t="s">
        <v>61</v>
      </c>
      <c r="D140" s="72" t="s">
        <v>366</v>
      </c>
      <c r="E140" s="72" t="s">
        <v>363</v>
      </c>
      <c r="F140" s="72" t="s">
        <v>96</v>
      </c>
      <c r="G140" s="73" t="s">
        <v>32</v>
      </c>
      <c r="H140" s="72" t="s">
        <v>32</v>
      </c>
      <c r="I140" s="72"/>
      <c r="J140" s="72"/>
      <c r="K140" s="72"/>
      <c r="L140" s="72"/>
      <c r="M140" s="72"/>
      <c r="N140" s="72">
        <v>576</v>
      </c>
      <c r="O140" s="72">
        <v>135350</v>
      </c>
      <c r="P140" s="72"/>
      <c r="Q140" s="86">
        <v>2.8979089907315027E-5</v>
      </c>
      <c r="R140" s="72">
        <v>4</v>
      </c>
      <c r="S140" s="72">
        <v>-4</v>
      </c>
      <c r="T140" s="85"/>
      <c r="U140" s="72" t="s">
        <v>147</v>
      </c>
      <c r="V140" s="72">
        <v>0</v>
      </c>
    </row>
    <row r="141" spans="1:22" ht="13.5" customHeight="1">
      <c r="A141" s="72" t="s">
        <v>23</v>
      </c>
      <c r="B141" s="72" t="s">
        <v>128</v>
      </c>
      <c r="C141" s="73" t="s">
        <v>61</v>
      </c>
      <c r="D141" s="72" t="s">
        <v>366</v>
      </c>
      <c r="E141" s="72" t="s">
        <v>363</v>
      </c>
      <c r="F141" s="72" t="s">
        <v>80</v>
      </c>
      <c r="G141" s="73" t="s">
        <v>26</v>
      </c>
      <c r="H141" s="72" t="s">
        <v>26</v>
      </c>
      <c r="I141" s="72"/>
      <c r="J141" s="72"/>
      <c r="K141" s="72"/>
      <c r="L141" s="72"/>
      <c r="M141" s="72"/>
      <c r="N141" s="72">
        <v>493</v>
      </c>
      <c r="O141" s="72">
        <v>139213</v>
      </c>
      <c r="P141" s="72"/>
      <c r="Q141" s="86">
        <v>1.8423873122013726E-4</v>
      </c>
      <c r="R141" s="72">
        <v>26</v>
      </c>
      <c r="S141" s="72">
        <v>-26</v>
      </c>
      <c r="T141" s="85"/>
      <c r="U141" s="72" t="s">
        <v>147</v>
      </c>
      <c r="V141" s="72">
        <v>0</v>
      </c>
    </row>
    <row r="142" spans="1:22" ht="13.5" customHeight="1">
      <c r="A142" s="72" t="s">
        <v>23</v>
      </c>
      <c r="B142" s="72" t="s">
        <v>128</v>
      </c>
      <c r="C142" s="73" t="s">
        <v>61</v>
      </c>
      <c r="D142" s="72" t="s">
        <v>370</v>
      </c>
      <c r="E142" s="72" t="s">
        <v>360</v>
      </c>
      <c r="F142" s="72" t="s">
        <v>100</v>
      </c>
      <c r="G142" s="73" t="s">
        <v>101</v>
      </c>
      <c r="H142" s="72" t="s">
        <v>101</v>
      </c>
      <c r="I142" s="72">
        <v>93</v>
      </c>
      <c r="J142" s="72">
        <v>210</v>
      </c>
      <c r="K142" s="72">
        <v>84</v>
      </c>
      <c r="L142" s="72">
        <v>67</v>
      </c>
      <c r="M142" s="72">
        <v>15</v>
      </c>
      <c r="N142" s="72">
        <v>469</v>
      </c>
      <c r="O142" s="72">
        <v>135350</v>
      </c>
      <c r="P142" s="72"/>
      <c r="Q142" s="86">
        <v>8.1847726632153513E-5</v>
      </c>
      <c r="R142" s="72">
        <v>11</v>
      </c>
      <c r="S142" s="72">
        <v>-11</v>
      </c>
      <c r="T142" s="85"/>
      <c r="U142" s="72" t="s">
        <v>147</v>
      </c>
      <c r="V142" s="72">
        <v>0</v>
      </c>
    </row>
    <row r="143" spans="1:22" ht="13.5" customHeight="1">
      <c r="A143" s="72" t="s">
        <v>23</v>
      </c>
      <c r="B143" s="72" t="s">
        <v>128</v>
      </c>
      <c r="C143" s="73" t="s">
        <v>61</v>
      </c>
      <c r="D143" s="72" t="s">
        <v>370</v>
      </c>
      <c r="E143" s="72" t="s">
        <v>361</v>
      </c>
      <c r="F143" s="72" t="s">
        <v>100</v>
      </c>
      <c r="G143" s="73" t="s">
        <v>101</v>
      </c>
      <c r="H143" s="72" t="s">
        <v>101</v>
      </c>
      <c r="I143" s="72">
        <v>65</v>
      </c>
      <c r="J143" s="72">
        <v>237</v>
      </c>
      <c r="K143" s="72">
        <v>76</v>
      </c>
      <c r="L143" s="72">
        <v>48</v>
      </c>
      <c r="M143" s="72">
        <v>22</v>
      </c>
      <c r="N143" s="72">
        <v>448</v>
      </c>
      <c r="O143" s="72">
        <v>274563</v>
      </c>
      <c r="P143" s="72">
        <v>2.913721076765624E-5</v>
      </c>
      <c r="Q143" s="86">
        <v>1.243336228773866E-3</v>
      </c>
      <c r="R143" s="72">
        <v>341</v>
      </c>
      <c r="S143" s="72">
        <v>-333</v>
      </c>
      <c r="T143" s="85">
        <v>-0.97653958944281527</v>
      </c>
      <c r="U143" s="72" t="s">
        <v>147</v>
      </c>
      <c r="V143" s="72">
        <v>0</v>
      </c>
    </row>
    <row r="144" spans="1:22" ht="13.5" customHeight="1">
      <c r="A144" s="72" t="s">
        <v>23</v>
      </c>
      <c r="B144" s="72" t="s">
        <v>128</v>
      </c>
      <c r="C144" s="73" t="s">
        <v>61</v>
      </c>
      <c r="D144" s="72" t="s">
        <v>366</v>
      </c>
      <c r="E144" s="72" t="s">
        <v>363</v>
      </c>
      <c r="F144" s="72" t="s">
        <v>88</v>
      </c>
      <c r="G144" s="73" t="s">
        <v>349</v>
      </c>
      <c r="H144" s="72" t="s">
        <v>34</v>
      </c>
      <c r="I144" s="72"/>
      <c r="J144" s="72"/>
      <c r="K144" s="72"/>
      <c r="L144" s="72"/>
      <c r="M144" s="72"/>
      <c r="N144" s="72">
        <v>418</v>
      </c>
      <c r="O144" s="72">
        <v>274563</v>
      </c>
      <c r="P144" s="72">
        <v>2.6868150479125011E-2</v>
      </c>
      <c r="Q144" s="86">
        <v>1.9511975227732178E-2</v>
      </c>
      <c r="R144" s="72">
        <v>5357</v>
      </c>
      <c r="S144" s="72">
        <v>2020</v>
      </c>
      <c r="T144" s="85">
        <v>0.37707672204592124</v>
      </c>
      <c r="U144" s="72" t="s">
        <v>147</v>
      </c>
      <c r="V144" s="72">
        <v>0</v>
      </c>
    </row>
    <row r="145" spans="1:22" ht="13.5" customHeight="1">
      <c r="A145" s="72" t="s">
        <v>23</v>
      </c>
      <c r="B145" s="72" t="s">
        <v>128</v>
      </c>
      <c r="C145" s="73" t="s">
        <v>61</v>
      </c>
      <c r="D145" s="72" t="s">
        <v>370</v>
      </c>
      <c r="E145" s="72" t="s">
        <v>361</v>
      </c>
      <c r="F145" s="72" t="s">
        <v>102</v>
      </c>
      <c r="G145" s="73" t="s">
        <v>103</v>
      </c>
      <c r="H145" s="72" t="s">
        <v>103</v>
      </c>
      <c r="I145" s="72">
        <v>33</v>
      </c>
      <c r="J145" s="72">
        <v>240</v>
      </c>
      <c r="K145" s="72">
        <v>35</v>
      </c>
      <c r="L145" s="72">
        <v>39</v>
      </c>
      <c r="M145" s="72">
        <v>24</v>
      </c>
      <c r="N145" s="72">
        <v>371</v>
      </c>
      <c r="O145" s="72">
        <v>274563</v>
      </c>
      <c r="P145" s="72">
        <v>1.2383314576253901E-4</v>
      </c>
      <c r="Q145" s="86">
        <v>1.3916454882521926E-4</v>
      </c>
      <c r="R145" s="72">
        <v>38</v>
      </c>
      <c r="S145" s="72">
        <v>-4</v>
      </c>
      <c r="T145" s="85">
        <v>-0.10526315789473684</v>
      </c>
      <c r="U145" s="72" t="s">
        <v>147</v>
      </c>
      <c r="V145" s="72">
        <v>0</v>
      </c>
    </row>
    <row r="146" spans="1:22" ht="13.5" customHeight="1">
      <c r="A146" s="72" t="s">
        <v>23</v>
      </c>
      <c r="B146" s="72" t="s">
        <v>128</v>
      </c>
      <c r="C146" s="73" t="s">
        <v>61</v>
      </c>
      <c r="D146" s="72" t="s">
        <v>370</v>
      </c>
      <c r="E146" s="72" t="s">
        <v>360</v>
      </c>
      <c r="F146" s="72" t="s">
        <v>102</v>
      </c>
      <c r="G146" s="73" t="s">
        <v>103</v>
      </c>
      <c r="H146" s="72" t="s">
        <v>103</v>
      </c>
      <c r="I146" s="72">
        <v>39</v>
      </c>
      <c r="J146" s="72">
        <v>225</v>
      </c>
      <c r="K146" s="72">
        <v>32</v>
      </c>
      <c r="L146" s="72">
        <v>18</v>
      </c>
      <c r="M146" s="72">
        <v>9</v>
      </c>
      <c r="N146" s="72">
        <v>323</v>
      </c>
      <c r="O146" s="72">
        <v>274563</v>
      </c>
      <c r="P146" s="72">
        <v>2.1670800508444329E-3</v>
      </c>
      <c r="Q146" s="86">
        <v>2.1670800508444329E-3</v>
      </c>
      <c r="R146" s="72">
        <v>595</v>
      </c>
      <c r="S146" s="72">
        <v>0</v>
      </c>
      <c r="T146" s="85">
        <v>0</v>
      </c>
      <c r="U146" s="72" t="s">
        <v>147</v>
      </c>
      <c r="V146" s="72">
        <v>0</v>
      </c>
    </row>
    <row r="147" spans="1:22" ht="13.5" customHeight="1">
      <c r="A147" s="72" t="s">
        <v>23</v>
      </c>
      <c r="B147" s="72" t="s">
        <v>128</v>
      </c>
      <c r="C147" s="73" t="s">
        <v>61</v>
      </c>
      <c r="D147" s="72" t="s">
        <v>366</v>
      </c>
      <c r="E147" s="72" t="s">
        <v>363</v>
      </c>
      <c r="F147" s="72" t="s">
        <v>92</v>
      </c>
      <c r="G147" s="73" t="s">
        <v>353</v>
      </c>
      <c r="H147" s="72" t="s">
        <v>30</v>
      </c>
      <c r="I147" s="72"/>
      <c r="J147" s="72"/>
      <c r="K147" s="72"/>
      <c r="L147" s="72"/>
      <c r="M147" s="72"/>
      <c r="N147" s="72">
        <v>301</v>
      </c>
      <c r="O147" s="72">
        <v>274563</v>
      </c>
      <c r="P147" s="72">
        <v>1.0584091811351129E-2</v>
      </c>
      <c r="Q147" s="86">
        <v>1.0448831164670215E-2</v>
      </c>
      <c r="R147" s="72">
        <v>2869</v>
      </c>
      <c r="S147" s="72">
        <v>37</v>
      </c>
      <c r="T147" s="85">
        <v>1.2896479609620037E-2</v>
      </c>
      <c r="U147" s="72" t="s">
        <v>147</v>
      </c>
      <c r="V147" s="72">
        <v>0</v>
      </c>
    </row>
    <row r="148" spans="1:22" ht="13.5" customHeight="1">
      <c r="A148" s="72" t="s">
        <v>23</v>
      </c>
      <c r="B148" s="72" t="s">
        <v>128</v>
      </c>
      <c r="C148" s="73" t="s">
        <v>61</v>
      </c>
      <c r="D148" s="72" t="s">
        <v>366</v>
      </c>
      <c r="E148" s="72" t="s">
        <v>363</v>
      </c>
      <c r="F148" s="72" t="s">
        <v>89</v>
      </c>
      <c r="G148" s="73" t="s">
        <v>350</v>
      </c>
      <c r="H148" s="72" t="s">
        <v>39</v>
      </c>
      <c r="I148" s="72"/>
      <c r="J148" s="72"/>
      <c r="K148" s="72"/>
      <c r="L148" s="72"/>
      <c r="M148" s="72"/>
      <c r="N148" s="72">
        <v>240</v>
      </c>
      <c r="O148" s="72">
        <v>274563</v>
      </c>
      <c r="P148" s="72">
        <v>8.9997559758598217E-3</v>
      </c>
      <c r="Q148" s="86">
        <v>4.5959477430963002E-3</v>
      </c>
      <c r="R148" s="72">
        <v>1262</v>
      </c>
      <c r="S148" s="72">
        <v>1209</v>
      </c>
      <c r="T148" s="85">
        <v>0.95800316957210785</v>
      </c>
      <c r="U148" s="72" t="s">
        <v>147</v>
      </c>
      <c r="V148" s="72">
        <v>1</v>
      </c>
    </row>
    <row r="149" spans="1:22" ht="13.5" customHeight="1">
      <c r="A149" s="72" t="s">
        <v>23</v>
      </c>
      <c r="B149" s="72" t="s">
        <v>128</v>
      </c>
      <c r="C149" s="73" t="s">
        <v>61</v>
      </c>
      <c r="D149" s="72" t="s">
        <v>366</v>
      </c>
      <c r="E149" s="72" t="s">
        <v>363</v>
      </c>
      <c r="F149" s="72" t="s">
        <v>87</v>
      </c>
      <c r="G149" s="73" t="s">
        <v>348</v>
      </c>
      <c r="H149" s="72" t="s">
        <v>38</v>
      </c>
      <c r="I149" s="72"/>
      <c r="J149" s="72"/>
      <c r="K149" s="72"/>
      <c r="L149" s="72"/>
      <c r="M149" s="72"/>
      <c r="N149" s="72">
        <v>232</v>
      </c>
      <c r="O149" s="72">
        <v>274563</v>
      </c>
      <c r="P149" s="72">
        <v>3.2050931844421866E-4</v>
      </c>
      <c r="Q149" s="86">
        <v>3.072077289227249E-4</v>
      </c>
      <c r="R149" s="72">
        <v>84</v>
      </c>
      <c r="S149" s="72">
        <v>4</v>
      </c>
      <c r="T149" s="85">
        <v>4.7619047619047672E-2</v>
      </c>
      <c r="U149" s="72" t="s">
        <v>147</v>
      </c>
      <c r="V149" s="72">
        <v>0</v>
      </c>
    </row>
    <row r="150" spans="1:22" ht="13.5" customHeight="1">
      <c r="A150" s="72" t="s">
        <v>23</v>
      </c>
      <c r="B150" s="72" t="s">
        <v>128</v>
      </c>
      <c r="C150" s="73" t="s">
        <v>61</v>
      </c>
      <c r="D150" s="72" t="s">
        <v>366</v>
      </c>
      <c r="E150" s="72" t="s">
        <v>363</v>
      </c>
      <c r="F150" s="72" t="s">
        <v>86</v>
      </c>
      <c r="G150" s="73" t="s">
        <v>347</v>
      </c>
      <c r="H150" s="72" t="s">
        <v>40</v>
      </c>
      <c r="I150" s="72"/>
      <c r="J150" s="72"/>
      <c r="K150" s="72"/>
      <c r="L150" s="72"/>
      <c r="M150" s="72"/>
      <c r="N150" s="72">
        <v>219</v>
      </c>
      <c r="O150" s="72">
        <v>274563</v>
      </c>
      <c r="P150" s="72">
        <v>4.5162676689867169E-4</v>
      </c>
      <c r="Q150" s="86">
        <v>2.9987744139351743E-4</v>
      </c>
      <c r="R150" s="72">
        <v>82</v>
      </c>
      <c r="S150" s="72">
        <v>42</v>
      </c>
      <c r="T150" s="85">
        <v>0.51219512195121952</v>
      </c>
      <c r="U150" s="72" t="s">
        <v>147</v>
      </c>
      <c r="V150" s="72">
        <v>0</v>
      </c>
    </row>
    <row r="151" spans="1:22" ht="13.5" customHeight="1">
      <c r="A151" s="72" t="s">
        <v>23</v>
      </c>
      <c r="B151" s="72" t="s">
        <v>128</v>
      </c>
      <c r="C151" s="73" t="s">
        <v>61</v>
      </c>
      <c r="D151" s="72" t="s">
        <v>367</v>
      </c>
      <c r="E151" s="72" t="s">
        <v>363</v>
      </c>
      <c r="F151" s="72" t="s">
        <v>107</v>
      </c>
      <c r="G151" s="73" t="s">
        <v>49</v>
      </c>
      <c r="H151" s="72" t="s">
        <v>49</v>
      </c>
      <c r="I151" s="72"/>
      <c r="J151" s="72"/>
      <c r="K151" s="72"/>
      <c r="L151" s="72"/>
      <c r="M151" s="72"/>
      <c r="N151" s="72">
        <v>136</v>
      </c>
      <c r="O151" s="72">
        <v>274563</v>
      </c>
      <c r="P151" s="72">
        <v>1.5369878679938665E-3</v>
      </c>
      <c r="Q151" s="86">
        <v>1.0768685325761014E-3</v>
      </c>
      <c r="R151" s="72">
        <v>296</v>
      </c>
      <c r="S151" s="72">
        <v>126</v>
      </c>
      <c r="T151" s="85">
        <v>0.42567567567567566</v>
      </c>
      <c r="U151" s="72" t="s">
        <v>147</v>
      </c>
      <c r="V151" s="72">
        <v>0</v>
      </c>
    </row>
    <row r="152" spans="1:22" ht="13.5" customHeight="1">
      <c r="A152" s="72" t="s">
        <v>23</v>
      </c>
      <c r="B152" s="72" t="s">
        <v>128</v>
      </c>
      <c r="C152" s="73" t="s">
        <v>61</v>
      </c>
      <c r="D152" s="72" t="s">
        <v>370</v>
      </c>
      <c r="E152" s="72" t="s">
        <v>360</v>
      </c>
      <c r="F152" s="72" t="s">
        <v>106</v>
      </c>
      <c r="G152" s="73" t="s">
        <v>47</v>
      </c>
      <c r="H152" s="72" t="s">
        <v>47</v>
      </c>
      <c r="I152" s="72">
        <v>1</v>
      </c>
      <c r="J152" s="72">
        <v>26</v>
      </c>
      <c r="K152" s="72">
        <v>23</v>
      </c>
      <c r="L152" s="72">
        <v>37</v>
      </c>
      <c r="M152" s="72">
        <v>9</v>
      </c>
      <c r="N152" s="72">
        <v>96</v>
      </c>
      <c r="O152" s="72">
        <v>274563</v>
      </c>
      <c r="P152" s="72">
        <v>3.2050931844421866E-4</v>
      </c>
      <c r="Q152" s="86">
        <v>2.969509404354554E-4</v>
      </c>
      <c r="R152" s="72">
        <v>82</v>
      </c>
      <c r="S152" s="72">
        <v>6</v>
      </c>
      <c r="T152" s="85">
        <v>7.3170731707317138E-2</v>
      </c>
      <c r="U152" s="72" t="s">
        <v>147</v>
      </c>
      <c r="V152" s="72">
        <v>0</v>
      </c>
    </row>
    <row r="153" spans="1:22" ht="13.5" customHeight="1">
      <c r="A153" s="72" t="s">
        <v>23</v>
      </c>
      <c r="B153" s="72" t="s">
        <v>128</v>
      </c>
      <c r="C153" s="73" t="s">
        <v>61</v>
      </c>
      <c r="D153" s="72" t="s">
        <v>366</v>
      </c>
      <c r="E153" s="72" t="s">
        <v>363</v>
      </c>
      <c r="F153" s="72" t="s">
        <v>94</v>
      </c>
      <c r="G153" s="73" t="s">
        <v>36</v>
      </c>
      <c r="H153" s="72" t="s">
        <v>36</v>
      </c>
      <c r="I153" s="72"/>
      <c r="J153" s="72"/>
      <c r="K153" s="72"/>
      <c r="L153" s="72"/>
      <c r="M153" s="72"/>
      <c r="N153" s="72">
        <v>96</v>
      </c>
      <c r="O153" s="72">
        <v>274563</v>
      </c>
      <c r="P153" s="72">
        <v>1.6753896191402338E-4</v>
      </c>
      <c r="Q153" s="86">
        <v>1.9038451254077757E-4</v>
      </c>
      <c r="R153" s="72">
        <v>52</v>
      </c>
      <c r="S153" s="72">
        <v>-6</v>
      </c>
      <c r="T153" s="85">
        <v>-0.11538461538461542</v>
      </c>
      <c r="U153" s="72" t="s">
        <v>147</v>
      </c>
      <c r="V153" s="72">
        <v>0</v>
      </c>
    </row>
    <row r="154" spans="1:22" ht="13.5" customHeight="1">
      <c r="A154" s="72" t="s">
        <v>23</v>
      </c>
      <c r="B154" s="72" t="s">
        <v>128</v>
      </c>
      <c r="C154" s="73" t="s">
        <v>61</v>
      </c>
      <c r="D154" s="72" t="s">
        <v>367</v>
      </c>
      <c r="E154" s="72" t="s">
        <v>363</v>
      </c>
      <c r="F154" s="72" t="s">
        <v>108</v>
      </c>
      <c r="G154" s="73" t="s">
        <v>356</v>
      </c>
      <c r="H154" s="72" t="s">
        <v>50</v>
      </c>
      <c r="I154" s="72"/>
      <c r="J154" s="72"/>
      <c r="K154" s="72"/>
      <c r="L154" s="72"/>
      <c r="M154" s="72"/>
      <c r="N154" s="72">
        <v>88</v>
      </c>
      <c r="O154" s="72">
        <v>274563</v>
      </c>
      <c r="P154" s="72">
        <v>1.9012030025895696E-3</v>
      </c>
      <c r="Q154" s="86">
        <v>1.9835740397698399E-3</v>
      </c>
      <c r="R154" s="72">
        <v>545</v>
      </c>
      <c r="S154" s="72">
        <v>-23</v>
      </c>
      <c r="T154" s="85">
        <v>-4.2201834862385268E-2</v>
      </c>
      <c r="U154" s="72" t="s">
        <v>147</v>
      </c>
      <c r="V154" s="72">
        <v>0</v>
      </c>
    </row>
    <row r="155" spans="1:22" ht="13.5" customHeight="1">
      <c r="A155" s="72" t="s">
        <v>23</v>
      </c>
      <c r="B155" s="72" t="s">
        <v>128</v>
      </c>
      <c r="C155" s="73" t="s">
        <v>61</v>
      </c>
      <c r="D155" s="72" t="s">
        <v>370</v>
      </c>
      <c r="E155" s="72" t="s">
        <v>361</v>
      </c>
      <c r="F155" s="72" t="s">
        <v>106</v>
      </c>
      <c r="G155" s="73" t="s">
        <v>47</v>
      </c>
      <c r="H155" s="72" t="s">
        <v>47</v>
      </c>
      <c r="I155" s="72">
        <v>0</v>
      </c>
      <c r="J155" s="72">
        <v>14</v>
      </c>
      <c r="K155" s="72">
        <v>7</v>
      </c>
      <c r="L155" s="72">
        <v>12</v>
      </c>
      <c r="M155" s="72">
        <v>12</v>
      </c>
      <c r="N155" s="72">
        <v>45</v>
      </c>
      <c r="O155" s="72">
        <v>274563</v>
      </c>
      <c r="P155" s="72">
        <v>1.9886146348925384E-3</v>
      </c>
      <c r="Q155" s="86">
        <v>1.1815114311230961E-3</v>
      </c>
      <c r="R155" s="72">
        <v>324</v>
      </c>
      <c r="S155" s="72">
        <v>222</v>
      </c>
      <c r="T155" s="85">
        <v>0.68518518518518512</v>
      </c>
      <c r="U155" s="72" t="s">
        <v>147</v>
      </c>
      <c r="V155" s="72">
        <v>0</v>
      </c>
    </row>
    <row r="156" spans="1:22" ht="13.5" customHeight="1">
      <c r="A156" s="72" t="s">
        <v>23</v>
      </c>
      <c r="B156" s="72" t="s">
        <v>128</v>
      </c>
      <c r="C156" s="73" t="s">
        <v>61</v>
      </c>
      <c r="D156" s="72" t="s">
        <v>366</v>
      </c>
      <c r="E156" s="72" t="s">
        <v>363</v>
      </c>
      <c r="F156" s="72" t="s">
        <v>90</v>
      </c>
      <c r="G156" s="73" t="s">
        <v>351</v>
      </c>
      <c r="H156" s="72" t="s">
        <v>37</v>
      </c>
      <c r="I156" s="72"/>
      <c r="J156" s="72"/>
      <c r="K156" s="72"/>
      <c r="L156" s="72"/>
      <c r="M156" s="72"/>
      <c r="N156" s="72">
        <v>33</v>
      </c>
      <c r="O156" s="72">
        <v>274563</v>
      </c>
      <c r="P156" s="72">
        <v>1.821075672978515E-4</v>
      </c>
      <c r="Q156" s="86">
        <v>2.900988291741636E-4</v>
      </c>
      <c r="R156" s="72">
        <v>80</v>
      </c>
      <c r="S156" s="72">
        <v>-30</v>
      </c>
      <c r="T156" s="85">
        <v>-0.375</v>
      </c>
      <c r="U156" s="72" t="s">
        <v>147</v>
      </c>
      <c r="V156" s="72">
        <v>0</v>
      </c>
    </row>
    <row r="157" spans="1:22" ht="13.5" customHeight="1">
      <c r="A157" s="72" t="s">
        <v>23</v>
      </c>
      <c r="B157" s="72" t="s">
        <v>128</v>
      </c>
      <c r="C157" s="73" t="s">
        <v>61</v>
      </c>
      <c r="D157" s="72" t="s">
        <v>366</v>
      </c>
      <c r="E157" s="72" t="s">
        <v>363</v>
      </c>
      <c r="F157" s="72" t="s">
        <v>95</v>
      </c>
      <c r="G157" s="73" t="s">
        <v>355</v>
      </c>
      <c r="H157" s="72" t="s">
        <v>43</v>
      </c>
      <c r="I157" s="72"/>
      <c r="J157" s="72"/>
      <c r="K157" s="72"/>
      <c r="L157" s="72"/>
      <c r="M157" s="72"/>
      <c r="N157" s="72">
        <v>33</v>
      </c>
      <c r="O157" s="72">
        <v>274563</v>
      </c>
      <c r="P157" s="72">
        <v>7.6485178265097627E-5</v>
      </c>
      <c r="Q157" s="86">
        <v>5.2152598503220425E-5</v>
      </c>
      <c r="R157" s="72">
        <v>14</v>
      </c>
      <c r="S157" s="72">
        <v>7</v>
      </c>
      <c r="T157" s="85">
        <v>0.5</v>
      </c>
      <c r="U157" s="72" t="s">
        <v>147</v>
      </c>
      <c r="V157" s="72">
        <v>0</v>
      </c>
    </row>
    <row r="158" spans="1:22" ht="13.5" customHeight="1">
      <c r="A158" s="72" t="s">
        <v>23</v>
      </c>
      <c r="B158" s="72" t="s">
        <v>128</v>
      </c>
      <c r="C158" s="73" t="s">
        <v>61</v>
      </c>
      <c r="D158" s="72" t="s">
        <v>366</v>
      </c>
      <c r="E158" s="72" t="s">
        <v>363</v>
      </c>
      <c r="F158" s="72" t="s">
        <v>82</v>
      </c>
      <c r="G158" s="73" t="s">
        <v>41</v>
      </c>
      <c r="H158" s="72" t="s">
        <v>41</v>
      </c>
      <c r="I158" s="72"/>
      <c r="J158" s="72"/>
      <c r="K158" s="72"/>
      <c r="L158" s="72"/>
      <c r="M158" s="72"/>
      <c r="N158" s="72">
        <v>30</v>
      </c>
      <c r="O158" s="72">
        <v>274563</v>
      </c>
      <c r="P158" s="72">
        <v>1.0198023768679684E-4</v>
      </c>
      <c r="Q158" s="86">
        <v>1.9822806923721411E-4</v>
      </c>
      <c r="R158" s="72">
        <v>54</v>
      </c>
      <c r="S158" s="72">
        <v>-26</v>
      </c>
      <c r="T158" s="85">
        <v>-0.48148148148148151</v>
      </c>
      <c r="U158" s="72" t="s">
        <v>147</v>
      </c>
      <c r="V158" s="72">
        <v>0</v>
      </c>
    </row>
    <row r="159" spans="1:22" ht="13.5" customHeight="1">
      <c r="A159" s="72" t="s">
        <v>23</v>
      </c>
      <c r="B159" s="72" t="s">
        <v>128</v>
      </c>
      <c r="C159" s="73" t="s">
        <v>61</v>
      </c>
      <c r="D159" s="72" t="s">
        <v>366</v>
      </c>
      <c r="E159" s="72" t="s">
        <v>363</v>
      </c>
      <c r="F159" s="72" t="s">
        <v>93</v>
      </c>
      <c r="G159" s="73" t="s">
        <v>354</v>
      </c>
      <c r="H159" s="72" t="s">
        <v>42</v>
      </c>
      <c r="I159" s="72"/>
      <c r="J159" s="72"/>
      <c r="K159" s="72"/>
      <c r="L159" s="72"/>
      <c r="M159" s="72"/>
      <c r="N159" s="72">
        <v>30</v>
      </c>
      <c r="O159" s="72">
        <v>274563</v>
      </c>
      <c r="P159" s="72">
        <v>2.7680350229273426E-4</v>
      </c>
      <c r="Q159" s="86">
        <v>2.5631475451854877E-4</v>
      </c>
      <c r="R159" s="72">
        <v>70</v>
      </c>
      <c r="S159" s="72">
        <v>6</v>
      </c>
      <c r="T159" s="85">
        <v>8.5714285714285632E-2</v>
      </c>
      <c r="U159" s="72" t="s">
        <v>147</v>
      </c>
      <c r="V159" s="72">
        <v>0</v>
      </c>
    </row>
    <row r="160" spans="1:22" ht="13.5" customHeight="1">
      <c r="A160" s="72" t="s">
        <v>23</v>
      </c>
      <c r="B160" s="72" t="s">
        <v>128</v>
      </c>
      <c r="C160" s="73" t="s">
        <v>61</v>
      </c>
      <c r="D160" s="72" t="s">
        <v>370</v>
      </c>
      <c r="E160" s="72" t="s">
        <v>361</v>
      </c>
      <c r="F160" s="72" t="s">
        <v>104</v>
      </c>
      <c r="G160" s="73" t="s">
        <v>105</v>
      </c>
      <c r="H160" s="72" t="s">
        <v>105</v>
      </c>
      <c r="I160" s="72">
        <v>2</v>
      </c>
      <c r="J160" s="72">
        <v>2</v>
      </c>
      <c r="K160" s="72">
        <v>0</v>
      </c>
      <c r="L160" s="72">
        <v>1</v>
      </c>
      <c r="M160" s="72">
        <v>0</v>
      </c>
      <c r="N160" s="72">
        <v>5</v>
      </c>
      <c r="O160" s="72">
        <v>274563</v>
      </c>
      <c r="P160" s="72">
        <v>2.913721076765624E-5</v>
      </c>
      <c r="Q160" s="86">
        <v>6.0939107493000965E-5</v>
      </c>
      <c r="R160" s="72">
        <v>17</v>
      </c>
      <c r="S160" s="72">
        <v>-9</v>
      </c>
      <c r="T160" s="85">
        <v>-0.52941176470588236</v>
      </c>
      <c r="U160" s="72" t="s">
        <v>147</v>
      </c>
      <c r="V160" s="72">
        <v>0</v>
      </c>
    </row>
    <row r="161" spans="1:22" ht="13.5" customHeight="1">
      <c r="A161" s="72" t="s">
        <v>23</v>
      </c>
      <c r="B161" s="72" t="s">
        <v>128</v>
      </c>
      <c r="C161" s="73" t="s">
        <v>61</v>
      </c>
      <c r="D161" s="72" t="s">
        <v>370</v>
      </c>
      <c r="E161" s="72" t="s">
        <v>360</v>
      </c>
      <c r="F161" s="72" t="s">
        <v>104</v>
      </c>
      <c r="G161" s="73" t="s">
        <v>105</v>
      </c>
      <c r="H161" s="72" t="s">
        <v>105</v>
      </c>
      <c r="I161" s="72">
        <v>0</v>
      </c>
      <c r="J161" s="72">
        <v>1</v>
      </c>
      <c r="K161" s="72">
        <v>0</v>
      </c>
      <c r="L161" s="72">
        <v>2</v>
      </c>
      <c r="M161" s="72">
        <v>0</v>
      </c>
      <c r="N161" s="72">
        <v>3</v>
      </c>
      <c r="O161" s="72">
        <v>274563</v>
      </c>
      <c r="P161" s="72">
        <v>1.9631195754708391E-3</v>
      </c>
      <c r="Q161" s="86">
        <v>1.4156552596311747E-3</v>
      </c>
      <c r="R161" s="72">
        <v>389</v>
      </c>
      <c r="S161" s="72">
        <v>150</v>
      </c>
      <c r="T161" s="85">
        <v>0.38560411311053988</v>
      </c>
      <c r="U161" s="72" t="s">
        <v>147</v>
      </c>
      <c r="V161" s="72">
        <v>0</v>
      </c>
    </row>
    <row r="162" spans="1:22" ht="13.5" customHeight="1">
      <c r="A162" s="72" t="s">
        <v>23</v>
      </c>
      <c r="B162" s="72" t="s">
        <v>128</v>
      </c>
      <c r="C162" s="73" t="s">
        <v>61</v>
      </c>
      <c r="D162" s="72" t="s">
        <v>367</v>
      </c>
      <c r="E162" s="72" t="s">
        <v>363</v>
      </c>
      <c r="F162" s="72" t="s">
        <v>109</v>
      </c>
      <c r="G162" s="73" t="s">
        <v>51</v>
      </c>
      <c r="H162" s="72" t="s">
        <v>51</v>
      </c>
      <c r="I162" s="72"/>
      <c r="J162" s="72"/>
      <c r="K162" s="72"/>
      <c r="L162" s="72"/>
      <c r="M162" s="72"/>
      <c r="N162" s="72">
        <v>3</v>
      </c>
      <c r="O162" s="72">
        <v>274563</v>
      </c>
      <c r="P162" s="72">
        <v>3.5875190757676746E-3</v>
      </c>
      <c r="Q162" s="86">
        <v>1.4760095481574599E-3</v>
      </c>
      <c r="R162" s="72">
        <v>405</v>
      </c>
      <c r="S162" s="72">
        <v>580</v>
      </c>
      <c r="T162" s="85">
        <v>1.4320987654320989</v>
      </c>
      <c r="U162" s="72" t="s">
        <v>147</v>
      </c>
      <c r="V162" s="72">
        <v>1</v>
      </c>
    </row>
    <row r="163" spans="1:22" ht="13.5" customHeight="1">
      <c r="A163" s="72" t="s">
        <v>23</v>
      </c>
      <c r="B163" s="72" t="s">
        <v>128</v>
      </c>
      <c r="C163" s="73" t="s">
        <v>61</v>
      </c>
      <c r="D163" s="72" t="s">
        <v>369</v>
      </c>
      <c r="E163" s="72" t="s">
        <v>360</v>
      </c>
      <c r="F163" s="72" t="s">
        <v>98</v>
      </c>
      <c r="G163" s="73" t="s">
        <v>99</v>
      </c>
      <c r="H163" s="72" t="s">
        <v>45</v>
      </c>
      <c r="I163" s="72"/>
      <c r="J163" s="72"/>
      <c r="K163" s="72"/>
      <c r="L163" s="72"/>
      <c r="M163" s="72"/>
      <c r="N163" s="72"/>
      <c r="O163" s="72">
        <v>274563</v>
      </c>
      <c r="P163" s="72">
        <v>3.6421513459570301E-5</v>
      </c>
      <c r="Q163" s="86">
        <v>1.7720352584386851E-5</v>
      </c>
      <c r="R163" s="72">
        <v>5</v>
      </c>
      <c r="S163" s="72">
        <v>5</v>
      </c>
      <c r="T163" s="85">
        <v>1</v>
      </c>
      <c r="U163" s="72" t="s">
        <v>147</v>
      </c>
      <c r="V163" s="72">
        <v>0</v>
      </c>
    </row>
    <row r="164" spans="1:22" ht="13.5" customHeight="1">
      <c r="A164" s="72" t="s">
        <v>23</v>
      </c>
      <c r="B164" s="72" t="s">
        <v>128</v>
      </c>
      <c r="C164" s="73" t="s">
        <v>61</v>
      </c>
      <c r="D164" s="72" t="s">
        <v>369</v>
      </c>
      <c r="E164" s="72" t="s">
        <v>361</v>
      </c>
      <c r="F164" s="72" t="s">
        <v>98</v>
      </c>
      <c r="G164" s="73" t="s">
        <v>99</v>
      </c>
      <c r="H164" s="72" t="s">
        <v>45</v>
      </c>
      <c r="I164" s="72"/>
      <c r="J164" s="72"/>
      <c r="K164" s="72"/>
      <c r="L164" s="72"/>
      <c r="M164" s="72"/>
      <c r="N164" s="72"/>
      <c r="O164" s="72">
        <v>128307</v>
      </c>
      <c r="P164" s="72"/>
      <c r="Q164" s="86">
        <v>9.4731992093085304E-3</v>
      </c>
      <c r="R164" s="72">
        <v>1215</v>
      </c>
      <c r="S164" s="72">
        <v>-1215</v>
      </c>
      <c r="T164" s="85"/>
      <c r="U164" s="72" t="s">
        <v>149</v>
      </c>
      <c r="V164" s="72">
        <v>0</v>
      </c>
    </row>
    <row r="165" spans="1:22" ht="13.5" customHeight="1">
      <c r="A165" s="72" t="s">
        <v>23</v>
      </c>
      <c r="B165" s="72" t="s">
        <v>144</v>
      </c>
      <c r="C165" s="73" t="s">
        <v>62</v>
      </c>
      <c r="D165" s="72" t="s">
        <v>369</v>
      </c>
      <c r="E165" s="72" t="s">
        <v>360</v>
      </c>
      <c r="F165" s="72" t="s">
        <v>98</v>
      </c>
      <c r="G165" s="73" t="s">
        <v>99</v>
      </c>
      <c r="H165" s="72" t="s">
        <v>45</v>
      </c>
      <c r="I165" s="72">
        <v>29</v>
      </c>
      <c r="J165" s="72">
        <v>76</v>
      </c>
      <c r="K165" s="72">
        <v>131</v>
      </c>
      <c r="L165" s="72">
        <v>183</v>
      </c>
      <c r="M165" s="72">
        <v>68</v>
      </c>
      <c r="N165" s="72">
        <v>487</v>
      </c>
      <c r="O165" s="72">
        <v>121386</v>
      </c>
      <c r="P165" s="72"/>
      <c r="Q165" s="86">
        <v>7.869654917658243E-3</v>
      </c>
      <c r="R165" s="72">
        <v>955</v>
      </c>
      <c r="S165" s="72">
        <v>-955</v>
      </c>
      <c r="T165" s="85"/>
      <c r="U165" s="72" t="s">
        <v>149</v>
      </c>
      <c r="V165" s="72">
        <v>0</v>
      </c>
    </row>
    <row r="166" spans="1:22" ht="13.5" customHeight="1">
      <c r="A166" s="72" t="s">
        <v>23</v>
      </c>
      <c r="B166" s="72" t="s">
        <v>144</v>
      </c>
      <c r="C166" s="73" t="s">
        <v>62</v>
      </c>
      <c r="D166" s="72" t="s">
        <v>369</v>
      </c>
      <c r="E166" s="72" t="s">
        <v>361</v>
      </c>
      <c r="F166" s="72" t="s">
        <v>98</v>
      </c>
      <c r="G166" s="73" t="s">
        <v>99</v>
      </c>
      <c r="H166" s="72" t="s">
        <v>45</v>
      </c>
      <c r="I166" s="72">
        <v>15</v>
      </c>
      <c r="J166" s="72">
        <v>75</v>
      </c>
      <c r="K166" s="72">
        <v>94</v>
      </c>
      <c r="L166" s="72">
        <v>137</v>
      </c>
      <c r="M166" s="72">
        <v>89</v>
      </c>
      <c r="N166" s="72">
        <v>410</v>
      </c>
      <c r="O166" s="72">
        <v>249693</v>
      </c>
      <c r="P166" s="72">
        <v>3.2279639397179735E-3</v>
      </c>
      <c r="Q166" s="86">
        <v>1.5467336327229094E-3</v>
      </c>
      <c r="R166" s="72">
        <v>386</v>
      </c>
      <c r="S166" s="72">
        <v>420</v>
      </c>
      <c r="T166" s="85">
        <v>1.088082901554404</v>
      </c>
      <c r="U166" s="72" t="s">
        <v>149</v>
      </c>
      <c r="V166" s="72">
        <v>0</v>
      </c>
    </row>
    <row r="167" spans="1:22" ht="13.5" customHeight="1">
      <c r="A167" s="72" t="s">
        <v>23</v>
      </c>
      <c r="B167" s="72" t="s">
        <v>144</v>
      </c>
      <c r="C167" s="73" t="s">
        <v>62</v>
      </c>
      <c r="D167" s="72" t="s">
        <v>370</v>
      </c>
      <c r="E167" s="72" t="s">
        <v>360</v>
      </c>
      <c r="F167" s="72" t="s">
        <v>100</v>
      </c>
      <c r="G167" s="73" t="s">
        <v>101</v>
      </c>
      <c r="H167" s="72" t="s">
        <v>101</v>
      </c>
      <c r="I167" s="72">
        <v>17</v>
      </c>
      <c r="J167" s="72">
        <v>84</v>
      </c>
      <c r="K167" s="72">
        <v>30</v>
      </c>
      <c r="L167" s="72">
        <v>19</v>
      </c>
      <c r="M167" s="72">
        <v>10</v>
      </c>
      <c r="N167" s="72">
        <v>160</v>
      </c>
      <c r="O167" s="72">
        <v>128307</v>
      </c>
      <c r="P167" s="72"/>
      <c r="Q167" s="86">
        <v>1.5709435249726053E-3</v>
      </c>
      <c r="R167" s="72">
        <v>202</v>
      </c>
      <c r="S167" s="72">
        <v>-202</v>
      </c>
      <c r="T167" s="85"/>
      <c r="U167" s="72" t="s">
        <v>149</v>
      </c>
      <c r="V167" s="72">
        <v>0</v>
      </c>
    </row>
    <row r="168" spans="1:22" ht="13.5" customHeight="1">
      <c r="A168" s="72" t="s">
        <v>23</v>
      </c>
      <c r="B168" s="72" t="s">
        <v>144</v>
      </c>
      <c r="C168" s="73" t="s">
        <v>62</v>
      </c>
      <c r="D168" s="72" t="s">
        <v>370</v>
      </c>
      <c r="E168" s="72" t="s">
        <v>361</v>
      </c>
      <c r="F168" s="72" t="s">
        <v>100</v>
      </c>
      <c r="G168" s="73" t="s">
        <v>101</v>
      </c>
      <c r="H168" s="72" t="s">
        <v>101</v>
      </c>
      <c r="I168" s="72">
        <v>17</v>
      </c>
      <c r="J168" s="72">
        <v>92</v>
      </c>
      <c r="K168" s="72">
        <v>20</v>
      </c>
      <c r="L168" s="72">
        <v>14</v>
      </c>
      <c r="M168" s="72">
        <v>6</v>
      </c>
      <c r="N168" s="72">
        <v>149</v>
      </c>
      <c r="O168" s="72">
        <v>121386</v>
      </c>
      <c r="P168" s="72"/>
      <c r="Q168" s="86">
        <v>1.4173259997212579E-3</v>
      </c>
      <c r="R168" s="72">
        <v>172</v>
      </c>
      <c r="S168" s="72">
        <v>-172</v>
      </c>
      <c r="T168" s="85"/>
      <c r="U168" s="72" t="s">
        <v>149</v>
      </c>
      <c r="V168" s="72">
        <v>0</v>
      </c>
    </row>
    <row r="169" spans="1:22" ht="13.5" customHeight="1">
      <c r="A169" s="72" t="s">
        <v>23</v>
      </c>
      <c r="B169" s="72" t="s">
        <v>144</v>
      </c>
      <c r="C169" s="73" t="s">
        <v>62</v>
      </c>
      <c r="D169" s="72" t="s">
        <v>370</v>
      </c>
      <c r="E169" s="72" t="s">
        <v>360</v>
      </c>
      <c r="F169" s="72" t="s">
        <v>102</v>
      </c>
      <c r="G169" s="73" t="s">
        <v>103</v>
      </c>
      <c r="H169" s="72" t="s">
        <v>103</v>
      </c>
      <c r="I169" s="72">
        <v>19</v>
      </c>
      <c r="J169" s="72">
        <v>55</v>
      </c>
      <c r="K169" s="72">
        <v>14</v>
      </c>
      <c r="L169" s="72">
        <v>8</v>
      </c>
      <c r="M169" s="72">
        <v>2</v>
      </c>
      <c r="N169" s="72">
        <v>98</v>
      </c>
      <c r="O169" s="72">
        <v>128307</v>
      </c>
      <c r="P169" s="72"/>
      <c r="Q169" s="86">
        <v>8.3557730724650439E-4</v>
      </c>
      <c r="R169" s="72">
        <v>107</v>
      </c>
      <c r="S169" s="72">
        <v>-107</v>
      </c>
      <c r="T169" s="85"/>
      <c r="U169" s="72" t="s">
        <v>149</v>
      </c>
      <c r="V169" s="72">
        <v>0</v>
      </c>
    </row>
    <row r="170" spans="1:22" ht="13.5" customHeight="1">
      <c r="A170" s="72" t="s">
        <v>23</v>
      </c>
      <c r="B170" s="72" t="s">
        <v>144</v>
      </c>
      <c r="C170" s="73" t="s">
        <v>62</v>
      </c>
      <c r="D170" s="72" t="s">
        <v>370</v>
      </c>
      <c r="E170" s="72" t="s">
        <v>361</v>
      </c>
      <c r="F170" s="72" t="s">
        <v>102</v>
      </c>
      <c r="G170" s="73" t="s">
        <v>103</v>
      </c>
      <c r="H170" s="72" t="s">
        <v>103</v>
      </c>
      <c r="I170" s="72">
        <v>10</v>
      </c>
      <c r="J170" s="72">
        <v>53</v>
      </c>
      <c r="K170" s="72">
        <v>12</v>
      </c>
      <c r="L170" s="72">
        <v>13</v>
      </c>
      <c r="M170" s="72">
        <v>4</v>
      </c>
      <c r="N170" s="72">
        <v>92</v>
      </c>
      <c r="O170" s="72">
        <v>121386</v>
      </c>
      <c r="P170" s="72"/>
      <c r="Q170" s="86">
        <v>1.1083116266507214E-3</v>
      </c>
      <c r="R170" s="72">
        <v>135</v>
      </c>
      <c r="S170" s="72">
        <v>-135</v>
      </c>
      <c r="T170" s="85"/>
      <c r="U170" s="72" t="s">
        <v>149</v>
      </c>
      <c r="V170" s="72">
        <v>0</v>
      </c>
    </row>
    <row r="171" spans="1:22" ht="13.5" customHeight="1">
      <c r="A171" s="72" t="s">
        <v>23</v>
      </c>
      <c r="B171" s="72" t="s">
        <v>144</v>
      </c>
      <c r="C171" s="73" t="s">
        <v>62</v>
      </c>
      <c r="D171" s="72" t="s">
        <v>366</v>
      </c>
      <c r="E171" s="72" t="s">
        <v>363</v>
      </c>
      <c r="F171" s="72" t="s">
        <v>81</v>
      </c>
      <c r="G171" s="73" t="s">
        <v>28</v>
      </c>
      <c r="H171" s="72" t="s">
        <v>28</v>
      </c>
      <c r="I171" s="72"/>
      <c r="J171" s="72"/>
      <c r="K171" s="72"/>
      <c r="L171" s="72"/>
      <c r="M171" s="72"/>
      <c r="N171" s="72">
        <v>84</v>
      </c>
      <c r="O171" s="72">
        <v>128307</v>
      </c>
      <c r="P171" s="72"/>
      <c r="Q171" s="86">
        <v>3.6898567148582843E-5</v>
      </c>
      <c r="R171" s="72">
        <v>5</v>
      </c>
      <c r="S171" s="72">
        <v>-5</v>
      </c>
      <c r="T171" s="85"/>
      <c r="U171" s="72" t="s">
        <v>149</v>
      </c>
      <c r="V171" s="72">
        <v>0</v>
      </c>
    </row>
    <row r="172" spans="1:22" ht="13.5" customHeight="1">
      <c r="A172" s="72" t="s">
        <v>23</v>
      </c>
      <c r="B172" s="72" t="s">
        <v>144</v>
      </c>
      <c r="C172" s="73" t="s">
        <v>62</v>
      </c>
      <c r="D172" s="72" t="s">
        <v>367</v>
      </c>
      <c r="E172" s="72" t="s">
        <v>363</v>
      </c>
      <c r="F172" s="72" t="s">
        <v>107</v>
      </c>
      <c r="G172" s="73" t="s">
        <v>49</v>
      </c>
      <c r="H172" s="72" t="s">
        <v>49</v>
      </c>
      <c r="I172" s="72"/>
      <c r="J172" s="72"/>
      <c r="K172" s="72"/>
      <c r="L172" s="72"/>
      <c r="M172" s="72"/>
      <c r="N172" s="72">
        <v>56</v>
      </c>
      <c r="O172" s="72">
        <v>121386</v>
      </c>
      <c r="P172" s="72"/>
      <c r="Q172" s="86">
        <v>2.8979089907315027E-5</v>
      </c>
      <c r="R172" s="72">
        <v>4</v>
      </c>
      <c r="S172" s="72">
        <v>-4</v>
      </c>
      <c r="T172" s="85"/>
      <c r="U172" s="72" t="s">
        <v>149</v>
      </c>
      <c r="V172" s="72">
        <v>0</v>
      </c>
    </row>
    <row r="173" spans="1:22" ht="13.5" customHeight="1">
      <c r="A173" s="72" t="s">
        <v>23</v>
      </c>
      <c r="B173" s="72" t="s">
        <v>144</v>
      </c>
      <c r="C173" s="73" t="s">
        <v>62</v>
      </c>
      <c r="D173" s="72" t="s">
        <v>366</v>
      </c>
      <c r="E173" s="72" t="s">
        <v>363</v>
      </c>
      <c r="F173" s="72" t="s">
        <v>85</v>
      </c>
      <c r="G173" s="73" t="s">
        <v>346</v>
      </c>
      <c r="H173" s="72" t="s">
        <v>25</v>
      </c>
      <c r="I173" s="72"/>
      <c r="J173" s="72"/>
      <c r="K173" s="72"/>
      <c r="L173" s="72"/>
      <c r="M173" s="72"/>
      <c r="N173" s="72">
        <v>26</v>
      </c>
      <c r="O173" s="72">
        <v>128307</v>
      </c>
      <c r="P173" s="72">
        <v>2.1822659714590786E-4</v>
      </c>
      <c r="Q173" s="86">
        <v>1.8423873122013726E-4</v>
      </c>
      <c r="R173" s="72">
        <v>24</v>
      </c>
      <c r="S173" s="72">
        <v>4</v>
      </c>
      <c r="T173" s="85">
        <v>0.16666666666666674</v>
      </c>
      <c r="U173" s="72" t="s">
        <v>149</v>
      </c>
      <c r="V173" s="72">
        <v>0</v>
      </c>
    </row>
    <row r="174" spans="1:22" ht="13.5" customHeight="1">
      <c r="A174" s="72" t="s">
        <v>23</v>
      </c>
      <c r="B174" s="72" t="s">
        <v>144</v>
      </c>
      <c r="C174" s="73" t="s">
        <v>62</v>
      </c>
      <c r="D174" s="72" t="s">
        <v>366</v>
      </c>
      <c r="E174" s="72" t="s">
        <v>363</v>
      </c>
      <c r="F174" s="72" t="s">
        <v>83</v>
      </c>
      <c r="G174" s="73" t="s">
        <v>27</v>
      </c>
      <c r="H174" s="72" t="s">
        <v>27</v>
      </c>
      <c r="I174" s="72"/>
      <c r="J174" s="72"/>
      <c r="K174" s="72"/>
      <c r="L174" s="72"/>
      <c r="M174" s="72"/>
      <c r="N174" s="72">
        <v>24</v>
      </c>
      <c r="O174" s="72">
        <v>121386</v>
      </c>
      <c r="P174" s="72">
        <v>8.2381823274512713E-5</v>
      </c>
      <c r="Q174" s="86">
        <v>8.1847726632153513E-5</v>
      </c>
      <c r="R174" s="72">
        <v>10</v>
      </c>
      <c r="S174" s="72">
        <v>0</v>
      </c>
      <c r="T174" s="85">
        <v>0</v>
      </c>
      <c r="U174" s="72" t="s">
        <v>149</v>
      </c>
      <c r="V174" s="72">
        <v>0</v>
      </c>
    </row>
    <row r="175" spans="1:22" ht="13.5" customHeight="1">
      <c r="A175" s="72" t="s">
        <v>23</v>
      </c>
      <c r="B175" s="72" t="s">
        <v>144</v>
      </c>
      <c r="C175" s="73" t="s">
        <v>62</v>
      </c>
      <c r="D175" s="72" t="s">
        <v>366</v>
      </c>
      <c r="E175" s="72" t="s">
        <v>363</v>
      </c>
      <c r="F175" s="72" t="s">
        <v>84</v>
      </c>
      <c r="G175" s="73" t="s">
        <v>345</v>
      </c>
      <c r="H175" s="72" t="s">
        <v>33</v>
      </c>
      <c r="I175" s="72"/>
      <c r="J175" s="72"/>
      <c r="K175" s="72"/>
      <c r="L175" s="72"/>
      <c r="M175" s="72"/>
      <c r="N175" s="72">
        <v>23</v>
      </c>
      <c r="O175" s="72">
        <v>249693</v>
      </c>
      <c r="P175" s="72">
        <v>0</v>
      </c>
      <c r="Q175" s="86">
        <v>1.243336228773866E-3</v>
      </c>
      <c r="R175" s="72">
        <v>310</v>
      </c>
      <c r="S175" s="72">
        <v>-310</v>
      </c>
      <c r="T175" s="85">
        <v>-1</v>
      </c>
      <c r="U175" s="72" t="s">
        <v>149</v>
      </c>
      <c r="V175" s="72">
        <v>0</v>
      </c>
    </row>
    <row r="176" spans="1:22" ht="13.5" customHeight="1">
      <c r="A176" s="72" t="s">
        <v>23</v>
      </c>
      <c r="B176" s="72" t="s">
        <v>144</v>
      </c>
      <c r="C176" s="73" t="s">
        <v>62</v>
      </c>
      <c r="D176" s="72" t="s">
        <v>370</v>
      </c>
      <c r="E176" s="72" t="s">
        <v>360</v>
      </c>
      <c r="F176" s="72" t="s">
        <v>106</v>
      </c>
      <c r="G176" s="73" t="s">
        <v>47</v>
      </c>
      <c r="H176" s="72" t="s">
        <v>47</v>
      </c>
      <c r="I176" s="72">
        <v>0</v>
      </c>
      <c r="J176" s="72">
        <v>4</v>
      </c>
      <c r="K176" s="72">
        <v>4</v>
      </c>
      <c r="L176" s="72">
        <v>3</v>
      </c>
      <c r="M176" s="72">
        <v>0</v>
      </c>
      <c r="N176" s="72">
        <v>11</v>
      </c>
      <c r="O176" s="72">
        <v>249693</v>
      </c>
      <c r="P176" s="72">
        <v>2.4249778728278326E-2</v>
      </c>
      <c r="Q176" s="86">
        <v>1.9511975227732178E-2</v>
      </c>
      <c r="R176" s="72">
        <v>4872</v>
      </c>
      <c r="S176" s="72">
        <v>1183</v>
      </c>
      <c r="T176" s="85">
        <v>0.24281609195402298</v>
      </c>
      <c r="U176" s="72" t="s">
        <v>149</v>
      </c>
      <c r="V176" s="72">
        <v>0</v>
      </c>
    </row>
    <row r="177" spans="1:22" ht="13.5" customHeight="1">
      <c r="A177" s="72" t="s">
        <v>23</v>
      </c>
      <c r="B177" s="72" t="s">
        <v>144</v>
      </c>
      <c r="C177" s="73" t="s">
        <v>62</v>
      </c>
      <c r="D177" s="72" t="s">
        <v>366</v>
      </c>
      <c r="E177" s="72" t="s">
        <v>363</v>
      </c>
      <c r="F177" s="72" t="s">
        <v>78</v>
      </c>
      <c r="G177" s="73" t="s">
        <v>344</v>
      </c>
      <c r="H177" s="72" t="s">
        <v>35</v>
      </c>
      <c r="I177" s="72"/>
      <c r="J177" s="72"/>
      <c r="K177" s="72"/>
      <c r="L177" s="72"/>
      <c r="M177" s="72"/>
      <c r="N177" s="72">
        <v>8</v>
      </c>
      <c r="O177" s="72">
        <v>249693</v>
      </c>
      <c r="P177" s="72">
        <v>1.5218688549538834E-4</v>
      </c>
      <c r="Q177" s="86">
        <v>1.3916454882521926E-4</v>
      </c>
      <c r="R177" s="72">
        <v>35</v>
      </c>
      <c r="S177" s="72">
        <v>3</v>
      </c>
      <c r="T177" s="85">
        <v>8.5714285714285632E-2</v>
      </c>
      <c r="U177" s="72" t="s">
        <v>149</v>
      </c>
      <c r="V177" s="72">
        <v>0</v>
      </c>
    </row>
    <row r="178" spans="1:22" ht="13.5" customHeight="1">
      <c r="A178" s="72" t="s">
        <v>23</v>
      </c>
      <c r="B178" s="72" t="s">
        <v>144</v>
      </c>
      <c r="C178" s="73" t="s">
        <v>62</v>
      </c>
      <c r="D178" s="72" t="s">
        <v>370</v>
      </c>
      <c r="E178" s="72" t="s">
        <v>361</v>
      </c>
      <c r="F178" s="72" t="s">
        <v>106</v>
      </c>
      <c r="G178" s="73" t="s">
        <v>47</v>
      </c>
      <c r="H178" s="72" t="s">
        <v>47</v>
      </c>
      <c r="I178" s="72">
        <v>0</v>
      </c>
      <c r="J178" s="72">
        <v>3</v>
      </c>
      <c r="K178" s="72">
        <v>1</v>
      </c>
      <c r="L178" s="72">
        <v>2</v>
      </c>
      <c r="M178" s="72">
        <v>1</v>
      </c>
      <c r="N178" s="72">
        <v>7</v>
      </c>
      <c r="O178" s="72">
        <v>249693</v>
      </c>
      <c r="P178" s="72">
        <v>2.4750393483197368E-3</v>
      </c>
      <c r="Q178" s="86">
        <v>2.1670800508444329E-3</v>
      </c>
      <c r="R178" s="72">
        <v>541</v>
      </c>
      <c r="S178" s="72">
        <v>77</v>
      </c>
      <c r="T178" s="85">
        <v>0.14232902033271722</v>
      </c>
      <c r="U178" s="72" t="s">
        <v>149</v>
      </c>
      <c r="V178" s="72">
        <v>0</v>
      </c>
    </row>
    <row r="179" spans="1:22" ht="13.5" customHeight="1">
      <c r="A179" s="72" t="s">
        <v>23</v>
      </c>
      <c r="B179" s="72" t="s">
        <v>144</v>
      </c>
      <c r="C179" s="73" t="s">
        <v>62</v>
      </c>
      <c r="D179" s="72" t="s">
        <v>366</v>
      </c>
      <c r="E179" s="72" t="s">
        <v>363</v>
      </c>
      <c r="F179" s="72" t="s">
        <v>92</v>
      </c>
      <c r="G179" s="73" t="s">
        <v>353</v>
      </c>
      <c r="H179" s="72" t="s">
        <v>30</v>
      </c>
      <c r="I179" s="72"/>
      <c r="J179" s="72"/>
      <c r="K179" s="72"/>
      <c r="L179" s="72"/>
      <c r="M179" s="72"/>
      <c r="N179" s="72">
        <v>7</v>
      </c>
      <c r="O179" s="72">
        <v>249693</v>
      </c>
      <c r="P179" s="72">
        <v>1.0448831164670215E-2</v>
      </c>
      <c r="Q179" s="86">
        <v>1.0448831164670215E-2</v>
      </c>
      <c r="R179" s="72">
        <v>2609</v>
      </c>
      <c r="S179" s="72">
        <v>0</v>
      </c>
      <c r="T179" s="85">
        <v>0</v>
      </c>
      <c r="U179" s="72" t="s">
        <v>149</v>
      </c>
      <c r="V179" s="72">
        <v>0</v>
      </c>
    </row>
    <row r="180" spans="1:22" ht="13.5" customHeight="1">
      <c r="A180" s="72" t="s">
        <v>23</v>
      </c>
      <c r="B180" s="72" t="s">
        <v>144</v>
      </c>
      <c r="C180" s="73" t="s">
        <v>62</v>
      </c>
      <c r="D180" s="72" t="s">
        <v>366</v>
      </c>
      <c r="E180" s="72" t="s">
        <v>363</v>
      </c>
      <c r="F180" s="72" t="s">
        <v>88</v>
      </c>
      <c r="G180" s="73" t="s">
        <v>349</v>
      </c>
      <c r="H180" s="72" t="s">
        <v>34</v>
      </c>
      <c r="I180" s="72"/>
      <c r="J180" s="72"/>
      <c r="K180" s="72"/>
      <c r="L180" s="72"/>
      <c r="M180" s="72"/>
      <c r="N180" s="72">
        <v>5</v>
      </c>
      <c r="O180" s="72">
        <v>249693</v>
      </c>
      <c r="P180" s="72">
        <v>9.7319508356261495E-3</v>
      </c>
      <c r="Q180" s="86">
        <v>4.5959477430963002E-3</v>
      </c>
      <c r="R180" s="72">
        <v>1148</v>
      </c>
      <c r="S180" s="72">
        <v>1282</v>
      </c>
      <c r="T180" s="85">
        <v>1.1167247386759582</v>
      </c>
      <c r="U180" s="72" t="s">
        <v>149</v>
      </c>
      <c r="V180" s="72">
        <v>1</v>
      </c>
    </row>
    <row r="181" spans="1:22" ht="13.5" customHeight="1">
      <c r="A181" s="72" t="s">
        <v>23</v>
      </c>
      <c r="B181" s="72" t="s">
        <v>144</v>
      </c>
      <c r="C181" s="73" t="s">
        <v>62</v>
      </c>
      <c r="D181" s="72" t="s">
        <v>366</v>
      </c>
      <c r="E181" s="72" t="s">
        <v>363</v>
      </c>
      <c r="F181" s="72" t="s">
        <v>91</v>
      </c>
      <c r="G181" s="73" t="s">
        <v>352</v>
      </c>
      <c r="H181" s="72" t="s">
        <v>29</v>
      </c>
      <c r="I181" s="72"/>
      <c r="J181" s="72"/>
      <c r="K181" s="72"/>
      <c r="L181" s="72"/>
      <c r="M181" s="72"/>
      <c r="N181" s="72">
        <v>3</v>
      </c>
      <c r="O181" s="72">
        <v>249693</v>
      </c>
      <c r="P181" s="72">
        <v>2.5230983647919644E-4</v>
      </c>
      <c r="Q181" s="86">
        <v>3.072077289227249E-4</v>
      </c>
      <c r="R181" s="72">
        <v>77</v>
      </c>
      <c r="S181" s="72">
        <v>-14</v>
      </c>
      <c r="T181" s="85">
        <v>-0.18181818181818177</v>
      </c>
      <c r="U181" s="72" t="s">
        <v>149</v>
      </c>
      <c r="V181" s="72">
        <v>0</v>
      </c>
    </row>
    <row r="182" spans="1:22" ht="13.5" customHeight="1">
      <c r="A182" s="72" t="s">
        <v>23</v>
      </c>
      <c r="B182" s="72" t="s">
        <v>144</v>
      </c>
      <c r="C182" s="73" t="s">
        <v>62</v>
      </c>
      <c r="D182" s="72" t="s">
        <v>366</v>
      </c>
      <c r="E182" s="72" t="s">
        <v>363</v>
      </c>
      <c r="F182" s="72" t="s">
        <v>89</v>
      </c>
      <c r="G182" s="73" t="s">
        <v>350</v>
      </c>
      <c r="H182" s="72" t="s">
        <v>39</v>
      </c>
      <c r="I182" s="72"/>
      <c r="J182" s="72"/>
      <c r="K182" s="72"/>
      <c r="L182" s="72"/>
      <c r="M182" s="72"/>
      <c r="N182" s="72">
        <v>2</v>
      </c>
      <c r="O182" s="72">
        <v>249693</v>
      </c>
      <c r="P182" s="72">
        <v>4.8860000080098358E-4</v>
      </c>
      <c r="Q182" s="86">
        <v>2.9987744139351743E-4</v>
      </c>
      <c r="R182" s="72">
        <v>75</v>
      </c>
      <c r="S182" s="72">
        <v>47</v>
      </c>
      <c r="T182" s="85">
        <v>0.62666666666666671</v>
      </c>
      <c r="U182" s="72" t="s">
        <v>149</v>
      </c>
      <c r="V182" s="72">
        <v>0</v>
      </c>
    </row>
    <row r="183" spans="1:22" ht="13.5" customHeight="1">
      <c r="A183" s="72" t="s">
        <v>23</v>
      </c>
      <c r="B183" s="72" t="s">
        <v>144</v>
      </c>
      <c r="C183" s="73" t="s">
        <v>62</v>
      </c>
      <c r="D183" s="72" t="s">
        <v>366</v>
      </c>
      <c r="E183" s="72" t="s">
        <v>363</v>
      </c>
      <c r="F183" s="72" t="s">
        <v>97</v>
      </c>
      <c r="G183" s="73" t="s">
        <v>31</v>
      </c>
      <c r="H183" s="72" t="s">
        <v>31</v>
      </c>
      <c r="I183" s="72"/>
      <c r="J183" s="72"/>
      <c r="K183" s="72"/>
      <c r="L183" s="72"/>
      <c r="M183" s="72"/>
      <c r="N183" s="72">
        <v>2</v>
      </c>
      <c r="O183" s="72">
        <v>249693</v>
      </c>
      <c r="P183" s="72">
        <v>1.541893445150645E-3</v>
      </c>
      <c r="Q183" s="86">
        <v>1.0768685325761014E-3</v>
      </c>
      <c r="R183" s="72">
        <v>269</v>
      </c>
      <c r="S183" s="72">
        <v>116</v>
      </c>
      <c r="T183" s="85">
        <v>0.43122676579925656</v>
      </c>
      <c r="U183" s="72" t="s">
        <v>149</v>
      </c>
      <c r="V183" s="72">
        <v>0</v>
      </c>
    </row>
    <row r="184" spans="1:22" ht="13.5" customHeight="1">
      <c r="A184" s="72" t="s">
        <v>23</v>
      </c>
      <c r="B184" s="72" t="s">
        <v>144</v>
      </c>
      <c r="C184" s="73" t="s">
        <v>62</v>
      </c>
      <c r="D184" s="72" t="s">
        <v>370</v>
      </c>
      <c r="E184" s="72" t="s">
        <v>360</v>
      </c>
      <c r="F184" s="72" t="s">
        <v>104</v>
      </c>
      <c r="G184" s="73" t="s">
        <v>105</v>
      </c>
      <c r="H184" s="72" t="s">
        <v>105</v>
      </c>
      <c r="I184" s="72">
        <v>0</v>
      </c>
      <c r="J184" s="72">
        <v>1</v>
      </c>
      <c r="K184" s="72">
        <v>0</v>
      </c>
      <c r="L184" s="72">
        <v>0</v>
      </c>
      <c r="M184" s="72">
        <v>0</v>
      </c>
      <c r="N184" s="72">
        <v>1</v>
      </c>
      <c r="O184" s="72">
        <v>249693</v>
      </c>
      <c r="P184" s="72">
        <v>3.9648688589588013E-4</v>
      </c>
      <c r="Q184" s="86">
        <v>2.969509404354554E-4</v>
      </c>
      <c r="R184" s="72">
        <v>74</v>
      </c>
      <c r="S184" s="72">
        <v>25</v>
      </c>
      <c r="T184" s="85">
        <v>0.33783783783783794</v>
      </c>
      <c r="U184" s="72" t="s">
        <v>149</v>
      </c>
      <c r="V184" s="72">
        <v>0</v>
      </c>
    </row>
    <row r="185" spans="1:22" ht="13.5" customHeight="1">
      <c r="A185" s="72" t="s">
        <v>23</v>
      </c>
      <c r="B185" s="72" t="s">
        <v>144</v>
      </c>
      <c r="C185" s="73" t="s">
        <v>62</v>
      </c>
      <c r="D185" s="72" t="s">
        <v>370</v>
      </c>
      <c r="E185" s="72" t="s">
        <v>361</v>
      </c>
      <c r="F185" s="72" t="s">
        <v>104</v>
      </c>
      <c r="G185" s="73" t="s">
        <v>105</v>
      </c>
      <c r="H185" s="72" t="s">
        <v>105</v>
      </c>
      <c r="I185" s="72">
        <v>0</v>
      </c>
      <c r="J185" s="72">
        <v>0</v>
      </c>
      <c r="K185" s="72">
        <v>0</v>
      </c>
      <c r="L185" s="72">
        <v>0</v>
      </c>
      <c r="M185" s="72">
        <v>0</v>
      </c>
      <c r="N185" s="72">
        <v>0</v>
      </c>
      <c r="O185" s="72">
        <v>249693</v>
      </c>
      <c r="P185" s="72">
        <v>3.6444754158106152E-4</v>
      </c>
      <c r="Q185" s="86">
        <v>1.9038451254077757E-4</v>
      </c>
      <c r="R185" s="72">
        <v>48</v>
      </c>
      <c r="S185" s="72">
        <v>43</v>
      </c>
      <c r="T185" s="85">
        <v>0.89583333333333326</v>
      </c>
      <c r="U185" s="72" t="s">
        <v>149</v>
      </c>
      <c r="V185" s="72">
        <v>0</v>
      </c>
    </row>
    <row r="186" spans="1:22" ht="13.5" customHeight="1">
      <c r="A186" s="72" t="s">
        <v>23</v>
      </c>
      <c r="B186" s="72" t="s">
        <v>144</v>
      </c>
      <c r="C186" s="73" t="s">
        <v>62</v>
      </c>
      <c r="D186" s="72" t="s">
        <v>366</v>
      </c>
      <c r="E186" s="72" t="s">
        <v>363</v>
      </c>
      <c r="F186" s="72" t="s">
        <v>80</v>
      </c>
      <c r="G186" s="73" t="s">
        <v>26</v>
      </c>
      <c r="H186" s="72" t="s">
        <v>26</v>
      </c>
      <c r="I186" s="72"/>
      <c r="J186" s="72"/>
      <c r="K186" s="72"/>
      <c r="L186" s="72"/>
      <c r="M186" s="72"/>
      <c r="N186" s="72">
        <v>0</v>
      </c>
      <c r="O186" s="72">
        <v>249693</v>
      </c>
      <c r="P186" s="72">
        <v>2.6352360698938294E-3</v>
      </c>
      <c r="Q186" s="86">
        <v>1.9835740397698399E-3</v>
      </c>
      <c r="R186" s="72">
        <v>495</v>
      </c>
      <c r="S186" s="72">
        <v>163</v>
      </c>
      <c r="T186" s="85">
        <v>0.32929292929292919</v>
      </c>
      <c r="U186" s="72" t="s">
        <v>149</v>
      </c>
      <c r="V186" s="72">
        <v>0</v>
      </c>
    </row>
    <row r="187" spans="1:22" ht="13.5" customHeight="1">
      <c r="A187" s="72" t="s">
        <v>23</v>
      </c>
      <c r="B187" s="72" t="s">
        <v>144</v>
      </c>
      <c r="C187" s="73" t="s">
        <v>62</v>
      </c>
      <c r="D187" s="72" t="s">
        <v>366</v>
      </c>
      <c r="E187" s="72" t="s">
        <v>363</v>
      </c>
      <c r="F187" s="72" t="s">
        <v>82</v>
      </c>
      <c r="G187" s="73" t="s">
        <v>41</v>
      </c>
      <c r="H187" s="72" t="s">
        <v>41</v>
      </c>
      <c r="I187" s="72"/>
      <c r="J187" s="72"/>
      <c r="K187" s="72"/>
      <c r="L187" s="72"/>
      <c r="M187" s="72"/>
      <c r="N187" s="72">
        <v>0</v>
      </c>
      <c r="O187" s="72">
        <v>249693</v>
      </c>
      <c r="P187" s="72">
        <v>2.5070786926345554E-3</v>
      </c>
      <c r="Q187" s="86">
        <v>1.1815114311230961E-3</v>
      </c>
      <c r="R187" s="72">
        <v>295</v>
      </c>
      <c r="S187" s="72">
        <v>331</v>
      </c>
      <c r="T187" s="85">
        <v>1.1220338983050846</v>
      </c>
      <c r="U187" s="72" t="s">
        <v>149</v>
      </c>
      <c r="V187" s="72">
        <v>0</v>
      </c>
    </row>
    <row r="188" spans="1:22" ht="13.5" customHeight="1">
      <c r="A188" s="72" t="s">
        <v>23</v>
      </c>
      <c r="B188" s="72" t="s">
        <v>144</v>
      </c>
      <c r="C188" s="73" t="s">
        <v>62</v>
      </c>
      <c r="D188" s="72" t="s">
        <v>366</v>
      </c>
      <c r="E188" s="72" t="s">
        <v>363</v>
      </c>
      <c r="F188" s="72" t="s">
        <v>86</v>
      </c>
      <c r="G188" s="73" t="s">
        <v>347</v>
      </c>
      <c r="H188" s="72" t="s">
        <v>40</v>
      </c>
      <c r="I188" s="72"/>
      <c r="J188" s="72"/>
      <c r="K188" s="72"/>
      <c r="L188" s="72"/>
      <c r="M188" s="72"/>
      <c r="N188" s="72">
        <v>0</v>
      </c>
      <c r="O188" s="72">
        <v>249693</v>
      </c>
      <c r="P188" s="72">
        <v>3.5643770550235687E-4</v>
      </c>
      <c r="Q188" s="86">
        <v>2.900988291741636E-4</v>
      </c>
      <c r="R188" s="72">
        <v>72</v>
      </c>
      <c r="S188" s="72">
        <v>17</v>
      </c>
      <c r="T188" s="85">
        <v>0.23611111111111116</v>
      </c>
      <c r="U188" s="72" t="s">
        <v>149</v>
      </c>
      <c r="V188" s="72">
        <v>0</v>
      </c>
    </row>
    <row r="189" spans="1:22" ht="13.5" customHeight="1">
      <c r="A189" s="72" t="s">
        <v>23</v>
      </c>
      <c r="B189" s="72" t="s">
        <v>144</v>
      </c>
      <c r="C189" s="73" t="s">
        <v>62</v>
      </c>
      <c r="D189" s="72" t="s">
        <v>366</v>
      </c>
      <c r="E189" s="72" t="s">
        <v>363</v>
      </c>
      <c r="F189" s="72" t="s">
        <v>87</v>
      </c>
      <c r="G189" s="73" t="s">
        <v>348</v>
      </c>
      <c r="H189" s="72" t="s">
        <v>38</v>
      </c>
      <c r="I189" s="72"/>
      <c r="J189" s="72"/>
      <c r="K189" s="72"/>
      <c r="L189" s="72"/>
      <c r="M189" s="72"/>
      <c r="N189" s="72">
        <v>0</v>
      </c>
      <c r="O189" s="72">
        <v>249693</v>
      </c>
      <c r="P189" s="72">
        <v>8.0098360787046497E-5</v>
      </c>
      <c r="Q189" s="86">
        <v>5.2152598503220425E-5</v>
      </c>
      <c r="R189" s="72">
        <v>13</v>
      </c>
      <c r="S189" s="72">
        <v>7</v>
      </c>
      <c r="T189" s="85">
        <v>0.53846153846153855</v>
      </c>
      <c r="U189" s="72" t="s">
        <v>149</v>
      </c>
      <c r="V189" s="72">
        <v>0</v>
      </c>
    </row>
    <row r="190" spans="1:22" ht="13.5" customHeight="1">
      <c r="A190" s="72" t="s">
        <v>23</v>
      </c>
      <c r="B190" s="72" t="s">
        <v>144</v>
      </c>
      <c r="C190" s="73" t="s">
        <v>62</v>
      </c>
      <c r="D190" s="72" t="s">
        <v>366</v>
      </c>
      <c r="E190" s="72" t="s">
        <v>363</v>
      </c>
      <c r="F190" s="72" t="s">
        <v>90</v>
      </c>
      <c r="G190" s="73" t="s">
        <v>351</v>
      </c>
      <c r="H190" s="72" t="s">
        <v>37</v>
      </c>
      <c r="I190" s="72"/>
      <c r="J190" s="72"/>
      <c r="K190" s="72"/>
      <c r="L190" s="72"/>
      <c r="M190" s="72"/>
      <c r="N190" s="72">
        <v>0</v>
      </c>
      <c r="O190" s="72">
        <v>249693</v>
      </c>
      <c r="P190" s="72">
        <v>1.0813278706251277E-4</v>
      </c>
      <c r="Q190" s="86">
        <v>1.9822806923721411E-4</v>
      </c>
      <c r="R190" s="72">
        <v>49</v>
      </c>
      <c r="S190" s="72">
        <v>-22</v>
      </c>
      <c r="T190" s="85">
        <v>-0.44897959183673475</v>
      </c>
      <c r="U190" s="72" t="s">
        <v>149</v>
      </c>
      <c r="V190" s="72">
        <v>0</v>
      </c>
    </row>
    <row r="191" spans="1:22" ht="13.5" customHeight="1">
      <c r="A191" s="72" t="s">
        <v>23</v>
      </c>
      <c r="B191" s="72" t="s">
        <v>144</v>
      </c>
      <c r="C191" s="73" t="s">
        <v>62</v>
      </c>
      <c r="D191" s="72" t="s">
        <v>366</v>
      </c>
      <c r="E191" s="72" t="s">
        <v>363</v>
      </c>
      <c r="F191" s="72" t="s">
        <v>93</v>
      </c>
      <c r="G191" s="73" t="s">
        <v>354</v>
      </c>
      <c r="H191" s="72" t="s">
        <v>42</v>
      </c>
      <c r="I191" s="72"/>
      <c r="J191" s="72"/>
      <c r="K191" s="72"/>
      <c r="L191" s="72"/>
      <c r="M191" s="72"/>
      <c r="N191" s="72">
        <v>0</v>
      </c>
      <c r="O191" s="72">
        <v>249693</v>
      </c>
      <c r="P191" s="72">
        <v>2.5631475451854877E-4</v>
      </c>
      <c r="Q191" s="86">
        <v>2.5631475451854877E-4</v>
      </c>
      <c r="R191" s="72">
        <v>64</v>
      </c>
      <c r="S191" s="72">
        <v>0</v>
      </c>
      <c r="T191" s="85">
        <v>0</v>
      </c>
      <c r="U191" s="72" t="s">
        <v>149</v>
      </c>
      <c r="V191" s="72">
        <v>0</v>
      </c>
    </row>
    <row r="192" spans="1:22" ht="13.5" customHeight="1">
      <c r="A192" s="72" t="s">
        <v>23</v>
      </c>
      <c r="B192" s="72" t="s">
        <v>144</v>
      </c>
      <c r="C192" s="73" t="s">
        <v>62</v>
      </c>
      <c r="D192" s="72" t="s">
        <v>367</v>
      </c>
      <c r="E192" s="72" t="s">
        <v>363</v>
      </c>
      <c r="F192" s="72" t="s">
        <v>108</v>
      </c>
      <c r="G192" s="73" t="s">
        <v>356</v>
      </c>
      <c r="H192" s="72" t="s">
        <v>50</v>
      </c>
      <c r="I192" s="72"/>
      <c r="J192" s="72"/>
      <c r="K192" s="72"/>
      <c r="L192" s="72"/>
      <c r="M192" s="72"/>
      <c r="N192" s="72">
        <v>0</v>
      </c>
      <c r="O192" s="72">
        <v>249693</v>
      </c>
      <c r="P192" s="72">
        <v>7.2088524708341844E-5</v>
      </c>
      <c r="Q192" s="86">
        <v>6.0939107493000965E-5</v>
      </c>
      <c r="R192" s="72">
        <v>15</v>
      </c>
      <c r="S192" s="72">
        <v>3</v>
      </c>
      <c r="T192" s="85">
        <v>0.19999999999999996</v>
      </c>
      <c r="U192" s="72" t="s">
        <v>149</v>
      </c>
      <c r="V192" s="72">
        <v>0</v>
      </c>
    </row>
    <row r="193" spans="1:22" ht="13.5" customHeight="1">
      <c r="A193" s="72" t="s">
        <v>23</v>
      </c>
      <c r="B193" s="72" t="s">
        <v>144</v>
      </c>
      <c r="C193" s="73" t="s">
        <v>62</v>
      </c>
      <c r="D193" s="72" t="s">
        <v>366</v>
      </c>
      <c r="E193" s="72" t="s">
        <v>363</v>
      </c>
      <c r="F193" s="72" t="s">
        <v>94</v>
      </c>
      <c r="G193" s="73" t="s">
        <v>36</v>
      </c>
      <c r="H193" s="72" t="s">
        <v>36</v>
      </c>
      <c r="I193" s="72"/>
      <c r="J193" s="72"/>
      <c r="K193" s="72"/>
      <c r="L193" s="72"/>
      <c r="M193" s="72"/>
      <c r="N193" s="72">
        <v>0</v>
      </c>
      <c r="O193" s="72">
        <v>249693</v>
      </c>
      <c r="P193" s="72">
        <v>5.2464426315515457E-4</v>
      </c>
      <c r="Q193" s="86">
        <v>1.4156552596311747E-3</v>
      </c>
      <c r="R193" s="72">
        <v>353</v>
      </c>
      <c r="S193" s="72">
        <v>-222</v>
      </c>
      <c r="T193" s="85">
        <v>-0.62889518413597734</v>
      </c>
      <c r="U193" s="72" t="s">
        <v>149</v>
      </c>
      <c r="V193" s="72">
        <v>0</v>
      </c>
    </row>
    <row r="194" spans="1:22" ht="13.5" customHeight="1">
      <c r="A194" s="72" t="s">
        <v>23</v>
      </c>
      <c r="B194" s="72" t="s">
        <v>144</v>
      </c>
      <c r="C194" s="73" t="s">
        <v>62</v>
      </c>
      <c r="D194" s="72" t="s">
        <v>366</v>
      </c>
      <c r="E194" s="72" t="s">
        <v>363</v>
      </c>
      <c r="F194" s="72" t="s">
        <v>95</v>
      </c>
      <c r="G194" s="73" t="s">
        <v>355</v>
      </c>
      <c r="H194" s="72" t="s">
        <v>43</v>
      </c>
      <c r="I194" s="72"/>
      <c r="J194" s="72"/>
      <c r="K194" s="72"/>
      <c r="L194" s="72"/>
      <c r="M194" s="72"/>
      <c r="N194" s="72">
        <v>0</v>
      </c>
      <c r="O194" s="72">
        <v>249693</v>
      </c>
      <c r="P194" s="72">
        <v>1.7701737733937274E-3</v>
      </c>
      <c r="Q194" s="86">
        <v>1.4760095481574599E-3</v>
      </c>
      <c r="R194" s="72">
        <v>369</v>
      </c>
      <c r="S194" s="72">
        <v>73</v>
      </c>
      <c r="T194" s="85">
        <v>0.19783197831978327</v>
      </c>
      <c r="U194" s="72" t="s">
        <v>149</v>
      </c>
      <c r="V194" s="72">
        <v>0</v>
      </c>
    </row>
    <row r="195" spans="1:22" ht="13.5" customHeight="1">
      <c r="A195" s="72" t="s">
        <v>23</v>
      </c>
      <c r="B195" s="72" t="s">
        <v>144</v>
      </c>
      <c r="C195" s="73" t="s">
        <v>62</v>
      </c>
      <c r="D195" s="72" t="s">
        <v>366</v>
      </c>
      <c r="E195" s="72" t="s">
        <v>363</v>
      </c>
      <c r="F195" s="72" t="s">
        <v>96</v>
      </c>
      <c r="G195" s="73" t="s">
        <v>32</v>
      </c>
      <c r="H195" s="72" t="s">
        <v>32</v>
      </c>
      <c r="I195" s="72"/>
      <c r="J195" s="72"/>
      <c r="K195" s="72"/>
      <c r="L195" s="72"/>
      <c r="M195" s="72"/>
      <c r="N195" s="72">
        <v>0</v>
      </c>
      <c r="O195" s="72">
        <v>249693</v>
      </c>
      <c r="P195" s="72">
        <v>1.6019672157409298E-5</v>
      </c>
      <c r="Q195" s="86">
        <v>1.7720352584386851E-5</v>
      </c>
      <c r="R195" s="72">
        <v>4</v>
      </c>
      <c r="S195" s="72">
        <v>0</v>
      </c>
      <c r="T195" s="85">
        <v>0</v>
      </c>
      <c r="U195" s="72" t="s">
        <v>149</v>
      </c>
      <c r="V195" s="72">
        <v>0</v>
      </c>
    </row>
    <row r="196" spans="1:22" ht="13.5" customHeight="1">
      <c r="A196" s="72" t="s">
        <v>23</v>
      </c>
      <c r="B196" s="72" t="s">
        <v>144</v>
      </c>
      <c r="C196" s="73" t="s">
        <v>62</v>
      </c>
      <c r="D196" s="72" t="s">
        <v>367</v>
      </c>
      <c r="E196" s="72" t="s">
        <v>363</v>
      </c>
      <c r="F196" s="72" t="s">
        <v>109</v>
      </c>
      <c r="G196" s="73" t="s">
        <v>51</v>
      </c>
      <c r="H196" s="72" t="s">
        <v>51</v>
      </c>
      <c r="I196" s="72"/>
      <c r="J196" s="72"/>
      <c r="K196" s="72"/>
      <c r="L196" s="72"/>
      <c r="M196" s="72"/>
      <c r="N196" s="72">
        <v>0</v>
      </c>
      <c r="O196" s="72">
        <v>2391990</v>
      </c>
      <c r="P196" s="72">
        <v>1.0804392994953992E-2</v>
      </c>
      <c r="Q196" s="86">
        <v>9.1938915741569226E-3</v>
      </c>
      <c r="R196" s="72">
        <v>21992</v>
      </c>
      <c r="S196" s="72">
        <v>3852</v>
      </c>
      <c r="T196" s="85">
        <v>0.17515460167333585</v>
      </c>
      <c r="U196" s="72" t="s">
        <v>79</v>
      </c>
      <c r="V196" s="72">
        <v>0</v>
      </c>
    </row>
    <row r="197" spans="1:22" ht="13.5" customHeight="1">
      <c r="A197" s="72" t="s">
        <v>23</v>
      </c>
      <c r="B197" s="72" t="s">
        <v>116</v>
      </c>
      <c r="C197" s="73" t="s">
        <v>63</v>
      </c>
      <c r="D197" s="72" t="s">
        <v>366</v>
      </c>
      <c r="E197" s="72" t="s">
        <v>363</v>
      </c>
      <c r="F197" s="72" t="s">
        <v>81</v>
      </c>
      <c r="G197" s="73" t="s">
        <v>28</v>
      </c>
      <c r="H197" s="72" t="s">
        <v>28</v>
      </c>
      <c r="I197" s="72"/>
      <c r="J197" s="72"/>
      <c r="K197" s="72"/>
      <c r="L197" s="72"/>
      <c r="M197" s="72"/>
      <c r="N197" s="72">
        <v>8274</v>
      </c>
      <c r="O197" s="72">
        <v>2391990</v>
      </c>
      <c r="P197" s="72">
        <v>2.4084548848448363E-3</v>
      </c>
      <c r="Q197" s="86">
        <v>2.2086762611347116E-3</v>
      </c>
      <c r="R197" s="72">
        <v>5283</v>
      </c>
      <c r="S197" s="72">
        <v>478</v>
      </c>
      <c r="T197" s="85">
        <v>9.0478894567480594E-2</v>
      </c>
      <c r="U197" s="72" t="s">
        <v>79</v>
      </c>
      <c r="V197" s="72">
        <v>0</v>
      </c>
    </row>
    <row r="198" spans="1:22" ht="13.5" customHeight="1">
      <c r="A198" s="72" t="s">
        <v>23</v>
      </c>
      <c r="B198" s="72" t="s">
        <v>116</v>
      </c>
      <c r="C198" s="73" t="s">
        <v>63</v>
      </c>
      <c r="D198" s="72" t="s">
        <v>366</v>
      </c>
      <c r="E198" s="72" t="s">
        <v>363</v>
      </c>
      <c r="F198" s="72" t="s">
        <v>84</v>
      </c>
      <c r="G198" s="73" t="s">
        <v>345</v>
      </c>
      <c r="H198" s="72" t="s">
        <v>33</v>
      </c>
      <c r="I198" s="72"/>
      <c r="J198" s="72"/>
      <c r="K198" s="72"/>
      <c r="L198" s="72"/>
      <c r="M198" s="72"/>
      <c r="N198" s="72">
        <v>3155</v>
      </c>
      <c r="O198" s="72">
        <v>2391990</v>
      </c>
      <c r="P198" s="72">
        <v>1.8352919535616789E-4</v>
      </c>
      <c r="Q198" s="86">
        <v>1.2542301865672633E-4</v>
      </c>
      <c r="R198" s="72">
        <v>300</v>
      </c>
      <c r="S198" s="72">
        <v>139</v>
      </c>
      <c r="T198" s="85">
        <v>0.46333333333333337</v>
      </c>
      <c r="U198" s="72" t="s">
        <v>79</v>
      </c>
      <c r="V198" s="72">
        <v>0</v>
      </c>
    </row>
    <row r="199" spans="1:22" ht="13.5" customHeight="1">
      <c r="A199" s="72" t="s">
        <v>23</v>
      </c>
      <c r="B199" s="72" t="s">
        <v>116</v>
      </c>
      <c r="C199" s="73" t="s">
        <v>63</v>
      </c>
      <c r="D199" s="72" t="s">
        <v>366</v>
      </c>
      <c r="E199" s="72" t="s">
        <v>363</v>
      </c>
      <c r="F199" s="72" t="s">
        <v>85</v>
      </c>
      <c r="G199" s="73" t="s">
        <v>346</v>
      </c>
      <c r="H199" s="72" t="s">
        <v>25</v>
      </c>
      <c r="I199" s="72"/>
      <c r="J199" s="72"/>
      <c r="K199" s="72"/>
      <c r="L199" s="72"/>
      <c r="M199" s="72"/>
      <c r="N199" s="72">
        <v>2292</v>
      </c>
      <c r="O199" s="72">
        <v>2391990</v>
      </c>
      <c r="P199" s="72">
        <v>1.604103696085686E-3</v>
      </c>
      <c r="Q199" s="86">
        <v>6.8376722070839942E-4</v>
      </c>
      <c r="R199" s="72">
        <v>1636</v>
      </c>
      <c r="S199" s="72">
        <v>2201</v>
      </c>
      <c r="T199" s="85">
        <v>1.345354523227384</v>
      </c>
      <c r="U199" s="72" t="s">
        <v>79</v>
      </c>
      <c r="V199" s="72">
        <v>1</v>
      </c>
    </row>
    <row r="200" spans="1:22" ht="13.5" customHeight="1">
      <c r="A200" s="72" t="s">
        <v>23</v>
      </c>
      <c r="B200" s="72" t="s">
        <v>116</v>
      </c>
      <c r="C200" s="73" t="s">
        <v>63</v>
      </c>
      <c r="D200" s="72" t="s">
        <v>369</v>
      </c>
      <c r="E200" s="72" t="s">
        <v>360</v>
      </c>
      <c r="F200" s="72" t="s">
        <v>98</v>
      </c>
      <c r="G200" s="73" t="s">
        <v>99</v>
      </c>
      <c r="H200" s="72" t="s">
        <v>45</v>
      </c>
      <c r="I200" s="72">
        <v>22</v>
      </c>
      <c r="J200" s="72">
        <v>330</v>
      </c>
      <c r="K200" s="72">
        <v>345</v>
      </c>
      <c r="L200" s="72">
        <v>505</v>
      </c>
      <c r="M200" s="72">
        <v>195</v>
      </c>
      <c r="N200" s="72">
        <v>1397</v>
      </c>
      <c r="O200" s="72">
        <v>2391990</v>
      </c>
      <c r="P200" s="72">
        <v>1.1624630537753084E-2</v>
      </c>
      <c r="Q200" s="86">
        <v>1.7699771992152287E-2</v>
      </c>
      <c r="R200" s="72">
        <v>42338</v>
      </c>
      <c r="S200" s="72">
        <v>-14532</v>
      </c>
      <c r="T200" s="85">
        <v>-0.34323775331853179</v>
      </c>
      <c r="U200" s="72" t="s">
        <v>79</v>
      </c>
      <c r="V200" s="72">
        <v>0</v>
      </c>
    </row>
    <row r="201" spans="1:22" ht="13.5" customHeight="1">
      <c r="A201" s="72" t="s">
        <v>23</v>
      </c>
      <c r="B201" s="72" t="s">
        <v>116</v>
      </c>
      <c r="C201" s="73" t="s">
        <v>63</v>
      </c>
      <c r="D201" s="72" t="s">
        <v>369</v>
      </c>
      <c r="E201" s="72" t="s">
        <v>361</v>
      </c>
      <c r="F201" s="72" t="s">
        <v>98</v>
      </c>
      <c r="G201" s="73" t="s">
        <v>99</v>
      </c>
      <c r="H201" s="72" t="s">
        <v>45</v>
      </c>
      <c r="I201" s="72">
        <v>35</v>
      </c>
      <c r="J201" s="72">
        <v>270</v>
      </c>
      <c r="K201" s="72">
        <v>259</v>
      </c>
      <c r="L201" s="72">
        <v>388</v>
      </c>
      <c r="M201" s="72">
        <v>269</v>
      </c>
      <c r="N201" s="72">
        <v>1221</v>
      </c>
      <c r="O201" s="72">
        <v>2391990</v>
      </c>
      <c r="P201" s="72">
        <v>1.8812787678878257E-4</v>
      </c>
      <c r="Q201" s="86">
        <v>1.4395880160841243E-4</v>
      </c>
      <c r="R201" s="72">
        <v>344</v>
      </c>
      <c r="S201" s="72">
        <v>106</v>
      </c>
      <c r="T201" s="85">
        <v>0.30813953488372103</v>
      </c>
      <c r="U201" s="72" t="s">
        <v>79</v>
      </c>
      <c r="V201" s="72">
        <v>0</v>
      </c>
    </row>
    <row r="202" spans="1:22" ht="13.5" customHeight="1">
      <c r="A202" s="72" t="s">
        <v>23</v>
      </c>
      <c r="B202" s="72" t="s">
        <v>116</v>
      </c>
      <c r="C202" s="73" t="s">
        <v>63</v>
      </c>
      <c r="D202" s="72" t="s">
        <v>366</v>
      </c>
      <c r="E202" s="72" t="s">
        <v>363</v>
      </c>
      <c r="F202" s="72" t="s">
        <v>83</v>
      </c>
      <c r="G202" s="73" t="s">
        <v>27</v>
      </c>
      <c r="H202" s="72" t="s">
        <v>27</v>
      </c>
      <c r="I202" s="72"/>
      <c r="J202" s="72"/>
      <c r="K202" s="72"/>
      <c r="L202" s="72"/>
      <c r="M202" s="72"/>
      <c r="N202" s="72">
        <v>1072</v>
      </c>
      <c r="O202" s="72">
        <v>2391990</v>
      </c>
      <c r="P202" s="72">
        <v>1.1622122166062567E-3</v>
      </c>
      <c r="Q202" s="86">
        <v>2.1055331719514962E-3</v>
      </c>
      <c r="R202" s="72">
        <v>5036</v>
      </c>
      <c r="S202" s="72">
        <v>-2256</v>
      </c>
      <c r="T202" s="85">
        <v>-0.4479745830023828</v>
      </c>
      <c r="U202" s="72" t="s">
        <v>79</v>
      </c>
      <c r="V202" s="72">
        <v>0</v>
      </c>
    </row>
    <row r="203" spans="1:22" ht="13.5" customHeight="1">
      <c r="A203" s="72" t="s">
        <v>23</v>
      </c>
      <c r="B203" s="72" t="s">
        <v>116</v>
      </c>
      <c r="C203" s="73" t="s">
        <v>63</v>
      </c>
      <c r="D203" s="72" t="s">
        <v>366</v>
      </c>
      <c r="E203" s="72" t="s">
        <v>363</v>
      </c>
      <c r="F203" s="72" t="s">
        <v>78</v>
      </c>
      <c r="G203" s="73" t="s">
        <v>344</v>
      </c>
      <c r="H203" s="72" t="s">
        <v>35</v>
      </c>
      <c r="I203" s="72"/>
      <c r="J203" s="72"/>
      <c r="K203" s="72"/>
      <c r="L203" s="72"/>
      <c r="M203" s="72"/>
      <c r="N203" s="72">
        <v>674</v>
      </c>
      <c r="O203" s="72">
        <v>2391990</v>
      </c>
      <c r="P203" s="72">
        <v>5.6120635955835933E-3</v>
      </c>
      <c r="Q203" s="86">
        <v>9.4901365120153378E-3</v>
      </c>
      <c r="R203" s="72">
        <v>22700</v>
      </c>
      <c r="S203" s="72">
        <v>-9276</v>
      </c>
      <c r="T203" s="85">
        <v>-0.40863436123348018</v>
      </c>
      <c r="U203" s="72" t="s">
        <v>79</v>
      </c>
      <c r="V203" s="72">
        <v>0</v>
      </c>
    </row>
    <row r="204" spans="1:22" ht="13.5" customHeight="1">
      <c r="A204" s="72" t="s">
        <v>23</v>
      </c>
      <c r="B204" s="72" t="s">
        <v>116</v>
      </c>
      <c r="C204" s="73" t="s">
        <v>63</v>
      </c>
      <c r="D204" s="72" t="s">
        <v>366</v>
      </c>
      <c r="E204" s="72" t="s">
        <v>363</v>
      </c>
      <c r="F204" s="72" t="s">
        <v>91</v>
      </c>
      <c r="G204" s="73" t="s">
        <v>352</v>
      </c>
      <c r="H204" s="72" t="s">
        <v>29</v>
      </c>
      <c r="I204" s="72"/>
      <c r="J204" s="72"/>
      <c r="K204" s="72"/>
      <c r="L204" s="72"/>
      <c r="M204" s="72"/>
      <c r="N204" s="72">
        <v>643</v>
      </c>
      <c r="O204" s="72">
        <v>2391990</v>
      </c>
      <c r="P204" s="72">
        <v>3.6843799514212016E-3</v>
      </c>
      <c r="Q204" s="86">
        <v>4.3548543873536101E-3</v>
      </c>
      <c r="R204" s="72">
        <v>10417</v>
      </c>
      <c r="S204" s="72">
        <v>-1604</v>
      </c>
      <c r="T204" s="85">
        <v>-0.15397907266967459</v>
      </c>
      <c r="U204" s="72" t="s">
        <v>79</v>
      </c>
      <c r="V204" s="72">
        <v>0</v>
      </c>
    </row>
    <row r="205" spans="1:22" ht="13.5" customHeight="1">
      <c r="A205" s="72" t="s">
        <v>23</v>
      </c>
      <c r="B205" s="72" t="s">
        <v>116</v>
      </c>
      <c r="C205" s="73" t="s">
        <v>63</v>
      </c>
      <c r="D205" s="72" t="s">
        <v>370</v>
      </c>
      <c r="E205" s="72" t="s">
        <v>360</v>
      </c>
      <c r="F205" s="72" t="s">
        <v>100</v>
      </c>
      <c r="G205" s="73" t="s">
        <v>101</v>
      </c>
      <c r="H205" s="72" t="s">
        <v>101</v>
      </c>
      <c r="I205" s="72">
        <v>121</v>
      </c>
      <c r="J205" s="72">
        <v>332</v>
      </c>
      <c r="K205" s="72">
        <v>100</v>
      </c>
      <c r="L205" s="72">
        <v>67</v>
      </c>
      <c r="M205" s="72">
        <v>17</v>
      </c>
      <c r="N205" s="72">
        <v>637</v>
      </c>
      <c r="O205" s="72">
        <v>2391990</v>
      </c>
      <c r="P205" s="72">
        <v>2.8177375323475433E-4</v>
      </c>
      <c r="Q205" s="86">
        <v>3.2886202593288721E-4</v>
      </c>
      <c r="R205" s="72">
        <v>787</v>
      </c>
      <c r="S205" s="72">
        <v>-113</v>
      </c>
      <c r="T205" s="85">
        <v>-0.1435832274459975</v>
      </c>
      <c r="U205" s="72" t="s">
        <v>79</v>
      </c>
      <c r="V205" s="72">
        <v>0</v>
      </c>
    </row>
    <row r="206" spans="1:22" ht="13.5" customHeight="1">
      <c r="A206" s="72" t="s">
        <v>23</v>
      </c>
      <c r="B206" s="72" t="s">
        <v>116</v>
      </c>
      <c r="C206" s="73" t="s">
        <v>63</v>
      </c>
      <c r="D206" s="72" t="s">
        <v>366</v>
      </c>
      <c r="E206" s="72" t="s">
        <v>363</v>
      </c>
      <c r="F206" s="72" t="s">
        <v>92</v>
      </c>
      <c r="G206" s="73" t="s">
        <v>353</v>
      </c>
      <c r="H206" s="72" t="s">
        <v>30</v>
      </c>
      <c r="I206" s="72"/>
      <c r="J206" s="72"/>
      <c r="K206" s="72"/>
      <c r="L206" s="72"/>
      <c r="M206" s="72"/>
      <c r="N206" s="72">
        <v>589</v>
      </c>
      <c r="O206" s="72">
        <v>2391990</v>
      </c>
      <c r="P206" s="72">
        <v>3.3444955873561345E-4</v>
      </c>
      <c r="Q206" s="86">
        <v>2.8770854560624949E-4</v>
      </c>
      <c r="R206" s="72">
        <v>688</v>
      </c>
      <c r="S206" s="72">
        <v>112</v>
      </c>
      <c r="T206" s="85">
        <v>0.16279069767441867</v>
      </c>
      <c r="U206" s="72" t="s">
        <v>79</v>
      </c>
      <c r="V206" s="72">
        <v>0</v>
      </c>
    </row>
    <row r="207" spans="1:22" ht="13.5" customHeight="1">
      <c r="A207" s="72" t="s">
        <v>23</v>
      </c>
      <c r="B207" s="72" t="s">
        <v>116</v>
      </c>
      <c r="C207" s="73" t="s">
        <v>63</v>
      </c>
      <c r="D207" s="72" t="s">
        <v>370</v>
      </c>
      <c r="E207" s="72" t="s">
        <v>361</v>
      </c>
      <c r="F207" s="72" t="s">
        <v>100</v>
      </c>
      <c r="G207" s="73" t="s">
        <v>101</v>
      </c>
      <c r="H207" s="72" t="s">
        <v>101</v>
      </c>
      <c r="I207" s="72">
        <v>97</v>
      </c>
      <c r="J207" s="72">
        <v>299</v>
      </c>
      <c r="K207" s="72">
        <v>85</v>
      </c>
      <c r="L207" s="72">
        <v>60</v>
      </c>
      <c r="M207" s="72">
        <v>35</v>
      </c>
      <c r="N207" s="72">
        <v>576</v>
      </c>
      <c r="O207" s="72">
        <v>2391990</v>
      </c>
      <c r="P207" s="72">
        <v>6.2124005535140196E-4</v>
      </c>
      <c r="Q207" s="86">
        <v>1.0148003437167622E-3</v>
      </c>
      <c r="R207" s="72">
        <v>2427</v>
      </c>
      <c r="S207" s="72">
        <v>-941</v>
      </c>
      <c r="T207" s="85">
        <v>-0.38772146683147923</v>
      </c>
      <c r="U207" s="72" t="s">
        <v>79</v>
      </c>
      <c r="V207" s="72">
        <v>0</v>
      </c>
    </row>
    <row r="208" spans="1:22" ht="13.5" customHeight="1">
      <c r="A208" s="72" t="s">
        <v>23</v>
      </c>
      <c r="B208" s="72" t="s">
        <v>116</v>
      </c>
      <c r="C208" s="73" t="s">
        <v>63</v>
      </c>
      <c r="D208" s="72" t="s">
        <v>366</v>
      </c>
      <c r="E208" s="72" t="s">
        <v>363</v>
      </c>
      <c r="F208" s="72" t="s">
        <v>96</v>
      </c>
      <c r="G208" s="73" t="s">
        <v>32</v>
      </c>
      <c r="H208" s="72" t="s">
        <v>32</v>
      </c>
      <c r="I208" s="72"/>
      <c r="J208" s="72"/>
      <c r="K208" s="72"/>
      <c r="L208" s="72"/>
      <c r="M208" s="72"/>
      <c r="N208" s="72">
        <v>521</v>
      </c>
      <c r="O208" s="72">
        <v>2391990</v>
      </c>
      <c r="P208" s="72">
        <v>9.8244557878586443E-5</v>
      </c>
      <c r="Q208" s="86">
        <v>2.7360339916758958E-4</v>
      </c>
      <c r="R208" s="72">
        <v>654</v>
      </c>
      <c r="S208" s="72">
        <v>-419</v>
      </c>
      <c r="T208" s="85">
        <v>-0.64067278287461771</v>
      </c>
      <c r="U208" s="72" t="s">
        <v>79</v>
      </c>
      <c r="V208" s="72">
        <v>0</v>
      </c>
    </row>
    <row r="209" spans="1:22" ht="13.5" customHeight="1">
      <c r="A209" s="72" t="s">
        <v>23</v>
      </c>
      <c r="B209" s="72" t="s">
        <v>116</v>
      </c>
      <c r="C209" s="73" t="s">
        <v>63</v>
      </c>
      <c r="D209" s="72" t="s">
        <v>370</v>
      </c>
      <c r="E209" s="72" t="s">
        <v>361</v>
      </c>
      <c r="F209" s="72" t="s">
        <v>102</v>
      </c>
      <c r="G209" s="73" t="s">
        <v>103</v>
      </c>
      <c r="H209" s="72" t="s">
        <v>103</v>
      </c>
      <c r="I209" s="72">
        <v>62</v>
      </c>
      <c r="J209" s="72">
        <v>257</v>
      </c>
      <c r="K209" s="72">
        <v>80</v>
      </c>
      <c r="L209" s="72">
        <v>49</v>
      </c>
      <c r="M209" s="72">
        <v>41</v>
      </c>
      <c r="N209" s="72">
        <v>489</v>
      </c>
      <c r="O209" s="72">
        <v>2391990</v>
      </c>
      <c r="P209" s="72">
        <v>1.8770981484036303E-4</v>
      </c>
      <c r="Q209" s="86">
        <v>1.7848792676996235E-4</v>
      </c>
      <c r="R209" s="72">
        <v>427</v>
      </c>
      <c r="S209" s="72">
        <v>22</v>
      </c>
      <c r="T209" s="85">
        <v>5.1522248243559776E-2</v>
      </c>
      <c r="U209" s="72" t="s">
        <v>79</v>
      </c>
      <c r="V209" s="72">
        <v>0</v>
      </c>
    </row>
    <row r="210" spans="1:22" ht="13.5" customHeight="1">
      <c r="A210" s="72" t="s">
        <v>23</v>
      </c>
      <c r="B210" s="72" t="s">
        <v>116</v>
      </c>
      <c r="C210" s="73" t="s">
        <v>63</v>
      </c>
      <c r="D210" s="72" t="s">
        <v>370</v>
      </c>
      <c r="E210" s="72" t="s">
        <v>360</v>
      </c>
      <c r="F210" s="72" t="s">
        <v>102</v>
      </c>
      <c r="G210" s="73" t="s">
        <v>103</v>
      </c>
      <c r="H210" s="72" t="s">
        <v>103</v>
      </c>
      <c r="I210" s="72">
        <v>66</v>
      </c>
      <c r="J210" s="72">
        <v>213</v>
      </c>
      <c r="K210" s="72">
        <v>56</v>
      </c>
      <c r="L210" s="72">
        <v>36</v>
      </c>
      <c r="M210" s="72">
        <v>16</v>
      </c>
      <c r="N210" s="72">
        <v>387</v>
      </c>
      <c r="O210" s="72">
        <v>2391990</v>
      </c>
      <c r="P210" s="72">
        <v>1.5242538639375584E-3</v>
      </c>
      <c r="Q210" s="86">
        <v>1.9414322400630431E-3</v>
      </c>
      <c r="R210" s="72">
        <v>4644</v>
      </c>
      <c r="S210" s="72">
        <v>-998</v>
      </c>
      <c r="T210" s="85">
        <v>-0.21490094745908694</v>
      </c>
      <c r="U210" s="72" t="s">
        <v>79</v>
      </c>
      <c r="V210" s="72">
        <v>0</v>
      </c>
    </row>
    <row r="211" spans="1:22" ht="13.5" customHeight="1">
      <c r="A211" s="72" t="s">
        <v>23</v>
      </c>
      <c r="B211" s="72" t="s">
        <v>116</v>
      </c>
      <c r="C211" s="73" t="s">
        <v>63</v>
      </c>
      <c r="D211" s="72" t="s">
        <v>366</v>
      </c>
      <c r="E211" s="72" t="s">
        <v>363</v>
      </c>
      <c r="F211" s="72" t="s">
        <v>97</v>
      </c>
      <c r="G211" s="73" t="s">
        <v>31</v>
      </c>
      <c r="H211" s="72" t="s">
        <v>31</v>
      </c>
      <c r="I211" s="72"/>
      <c r="J211" s="72"/>
      <c r="K211" s="72"/>
      <c r="L211" s="72"/>
      <c r="M211" s="72"/>
      <c r="N211" s="72">
        <v>314</v>
      </c>
      <c r="O211" s="72">
        <v>2391990</v>
      </c>
      <c r="P211" s="72">
        <v>9.7450240176589369E-4</v>
      </c>
      <c r="Q211" s="86">
        <v>1.2736161029968792E-3</v>
      </c>
      <c r="R211" s="72">
        <v>3046</v>
      </c>
      <c r="S211" s="72">
        <v>-715</v>
      </c>
      <c r="T211" s="85">
        <v>-0.23473407747866049</v>
      </c>
      <c r="U211" s="72" t="s">
        <v>79</v>
      </c>
      <c r="V211" s="72">
        <v>0</v>
      </c>
    </row>
    <row r="212" spans="1:22" ht="13.5" customHeight="1">
      <c r="A212" s="72" t="s">
        <v>23</v>
      </c>
      <c r="B212" s="72" t="s">
        <v>116</v>
      </c>
      <c r="C212" s="73" t="s">
        <v>63</v>
      </c>
      <c r="D212" s="72" t="s">
        <v>366</v>
      </c>
      <c r="E212" s="72" t="s">
        <v>363</v>
      </c>
      <c r="F212" s="72" t="s">
        <v>88</v>
      </c>
      <c r="G212" s="73" t="s">
        <v>349</v>
      </c>
      <c r="H212" s="72" t="s">
        <v>34</v>
      </c>
      <c r="I212" s="72"/>
      <c r="J212" s="72"/>
      <c r="K212" s="72"/>
      <c r="L212" s="72"/>
      <c r="M212" s="72"/>
      <c r="N212" s="72">
        <v>295</v>
      </c>
      <c r="O212" s="72">
        <v>2391990</v>
      </c>
      <c r="P212" s="72">
        <v>1.4632168194683088E-4</v>
      </c>
      <c r="Q212" s="86">
        <v>2.9340544744330734E-4</v>
      </c>
      <c r="R212" s="72">
        <v>702</v>
      </c>
      <c r="S212" s="72">
        <v>-352</v>
      </c>
      <c r="T212" s="85">
        <v>-0.50142450142450135</v>
      </c>
      <c r="U212" s="72" t="s">
        <v>79</v>
      </c>
      <c r="V212" s="72">
        <v>0</v>
      </c>
    </row>
    <row r="213" spans="1:22" ht="13.5" customHeight="1">
      <c r="A213" s="72" t="s">
        <v>23</v>
      </c>
      <c r="B213" s="72" t="s">
        <v>116</v>
      </c>
      <c r="C213" s="73" t="s">
        <v>63</v>
      </c>
      <c r="D213" s="72" t="s">
        <v>366</v>
      </c>
      <c r="E213" s="72" t="s">
        <v>363</v>
      </c>
      <c r="F213" s="72" t="s">
        <v>86</v>
      </c>
      <c r="G213" s="73" t="s">
        <v>347</v>
      </c>
      <c r="H213" s="72" t="s">
        <v>40</v>
      </c>
      <c r="I213" s="72"/>
      <c r="J213" s="72"/>
      <c r="K213" s="72"/>
      <c r="L213" s="72"/>
      <c r="M213" s="72"/>
      <c r="N213" s="72">
        <v>126</v>
      </c>
      <c r="O213" s="72">
        <v>2391990</v>
      </c>
      <c r="P213" s="72">
        <v>4.6404876274566368E-5</v>
      </c>
      <c r="Q213" s="86">
        <v>5.0736749492488366E-5</v>
      </c>
      <c r="R213" s="72">
        <v>121</v>
      </c>
      <c r="S213" s="72">
        <v>-10</v>
      </c>
      <c r="T213" s="85">
        <v>-8.2644628099173501E-2</v>
      </c>
      <c r="U213" s="72" t="s">
        <v>79</v>
      </c>
      <c r="V213" s="72">
        <v>0</v>
      </c>
    </row>
    <row r="214" spans="1:22" ht="13.5" customHeight="1">
      <c r="A214" s="72" t="s">
        <v>23</v>
      </c>
      <c r="B214" s="72" t="s">
        <v>116</v>
      </c>
      <c r="C214" s="73" t="s">
        <v>63</v>
      </c>
      <c r="D214" s="72" t="s">
        <v>366</v>
      </c>
      <c r="E214" s="72" t="s">
        <v>363</v>
      </c>
      <c r="F214" s="72" t="s">
        <v>89</v>
      </c>
      <c r="G214" s="73" t="s">
        <v>350</v>
      </c>
      <c r="H214" s="72" t="s">
        <v>39</v>
      </c>
      <c r="I214" s="72"/>
      <c r="J214" s="72"/>
      <c r="K214" s="72"/>
      <c r="L214" s="72"/>
      <c r="M214" s="72"/>
      <c r="N214" s="72">
        <v>109</v>
      </c>
      <c r="O214" s="72">
        <v>2391990</v>
      </c>
      <c r="P214" s="72">
        <v>4.6195845300356608E-4</v>
      </c>
      <c r="Q214" s="86">
        <v>2.3237072524386567E-4</v>
      </c>
      <c r="R214" s="72">
        <v>556</v>
      </c>
      <c r="S214" s="72">
        <v>549</v>
      </c>
      <c r="T214" s="85">
        <v>0.98741007194244612</v>
      </c>
      <c r="U214" s="72" t="s">
        <v>79</v>
      </c>
      <c r="V214" s="72">
        <v>1</v>
      </c>
    </row>
    <row r="215" spans="1:22" ht="13.5" customHeight="1">
      <c r="A215" s="72" t="s">
        <v>23</v>
      </c>
      <c r="B215" s="72" t="s">
        <v>116</v>
      </c>
      <c r="C215" s="73" t="s">
        <v>63</v>
      </c>
      <c r="D215" s="72" t="s">
        <v>366</v>
      </c>
      <c r="E215" s="72" t="s">
        <v>363</v>
      </c>
      <c r="F215" s="72" t="s">
        <v>87</v>
      </c>
      <c r="G215" s="73" t="s">
        <v>348</v>
      </c>
      <c r="H215" s="72" t="s">
        <v>38</v>
      </c>
      <c r="I215" s="72"/>
      <c r="J215" s="72"/>
      <c r="K215" s="72"/>
      <c r="L215" s="72"/>
      <c r="M215" s="72"/>
      <c r="N215" s="72">
        <v>91</v>
      </c>
      <c r="O215" s="72">
        <v>2391990</v>
      </c>
      <c r="P215" s="72">
        <v>1.5802741650257736E-4</v>
      </c>
      <c r="Q215" s="86">
        <v>1.8409247473052899E-4</v>
      </c>
      <c r="R215" s="72">
        <v>440</v>
      </c>
      <c r="S215" s="72">
        <v>-62</v>
      </c>
      <c r="T215" s="85">
        <v>-0.14090909090909087</v>
      </c>
      <c r="U215" s="72" t="s">
        <v>79</v>
      </c>
      <c r="V215" s="72">
        <v>0</v>
      </c>
    </row>
    <row r="216" spans="1:22" ht="13.5" customHeight="1">
      <c r="A216" s="72" t="s">
        <v>23</v>
      </c>
      <c r="B216" s="72" t="s">
        <v>116</v>
      </c>
      <c r="C216" s="73" t="s">
        <v>63</v>
      </c>
      <c r="D216" s="72" t="s">
        <v>367</v>
      </c>
      <c r="E216" s="72" t="s">
        <v>363</v>
      </c>
      <c r="F216" s="72" t="s">
        <v>108</v>
      </c>
      <c r="G216" s="73" t="s">
        <v>356</v>
      </c>
      <c r="H216" s="72" t="s">
        <v>50</v>
      </c>
      <c r="I216" s="72"/>
      <c r="J216" s="72"/>
      <c r="K216" s="72"/>
      <c r="L216" s="72"/>
      <c r="M216" s="72"/>
      <c r="N216" s="72">
        <v>81</v>
      </c>
      <c r="O216" s="72">
        <v>2391990</v>
      </c>
      <c r="P216" s="72">
        <v>5.0585495758761535E-5</v>
      </c>
      <c r="Q216" s="86">
        <v>8.066568957631028E-5</v>
      </c>
      <c r="R216" s="72">
        <v>193</v>
      </c>
      <c r="S216" s="72">
        <v>-72</v>
      </c>
      <c r="T216" s="85">
        <v>-0.37305699481865284</v>
      </c>
      <c r="U216" s="72" t="s">
        <v>79</v>
      </c>
      <c r="V216" s="72">
        <v>0</v>
      </c>
    </row>
    <row r="217" spans="1:22" ht="13.5" customHeight="1">
      <c r="A217" s="72" t="s">
        <v>23</v>
      </c>
      <c r="B217" s="72" t="s">
        <v>116</v>
      </c>
      <c r="C217" s="73" t="s">
        <v>63</v>
      </c>
      <c r="D217" s="72" t="s">
        <v>367</v>
      </c>
      <c r="E217" s="72" t="s">
        <v>363</v>
      </c>
      <c r="F217" s="72" t="s">
        <v>107</v>
      </c>
      <c r="G217" s="73" t="s">
        <v>49</v>
      </c>
      <c r="H217" s="72" t="s">
        <v>49</v>
      </c>
      <c r="I217" s="72"/>
      <c r="J217" s="72"/>
      <c r="K217" s="72"/>
      <c r="L217" s="72"/>
      <c r="M217" s="72"/>
      <c r="N217" s="72">
        <v>57</v>
      </c>
      <c r="O217" s="72">
        <v>2391990</v>
      </c>
      <c r="P217" s="72">
        <v>7.4665863987725706E-4</v>
      </c>
      <c r="Q217" s="86">
        <v>1.0839071616084404E-3</v>
      </c>
      <c r="R217" s="72">
        <v>2593</v>
      </c>
      <c r="S217" s="72">
        <v>-807</v>
      </c>
      <c r="T217" s="85">
        <v>-0.31122252217508672</v>
      </c>
      <c r="U217" s="72" t="s">
        <v>79</v>
      </c>
      <c r="V217" s="72">
        <v>0</v>
      </c>
    </row>
    <row r="218" spans="1:22" ht="13.5" customHeight="1">
      <c r="A218" s="72" t="s">
        <v>23</v>
      </c>
      <c r="B218" s="72" t="s">
        <v>116</v>
      </c>
      <c r="C218" s="73" t="s">
        <v>63</v>
      </c>
      <c r="D218" s="72" t="s">
        <v>366</v>
      </c>
      <c r="E218" s="72" t="s">
        <v>363</v>
      </c>
      <c r="F218" s="72" t="s">
        <v>82</v>
      </c>
      <c r="G218" s="73" t="s">
        <v>41</v>
      </c>
      <c r="H218" s="72" t="s">
        <v>41</v>
      </c>
      <c r="I218" s="72"/>
      <c r="J218" s="72"/>
      <c r="K218" s="72"/>
      <c r="L218" s="72"/>
      <c r="M218" s="72"/>
      <c r="N218" s="72">
        <v>52</v>
      </c>
      <c r="O218" s="72">
        <v>2391990</v>
      </c>
      <c r="P218" s="72">
        <v>2.6969176292543028E-3</v>
      </c>
      <c r="Q218" s="86">
        <v>1.4280277212541282E-3</v>
      </c>
      <c r="R218" s="72">
        <v>3416</v>
      </c>
      <c r="S218" s="72">
        <v>3035</v>
      </c>
      <c r="T218" s="85">
        <v>0.8884660421545667</v>
      </c>
      <c r="U218" s="72" t="s">
        <v>79</v>
      </c>
      <c r="V218" s="72">
        <v>1</v>
      </c>
    </row>
    <row r="219" spans="1:22" ht="13.5" customHeight="1">
      <c r="A219" s="72" t="s">
        <v>23</v>
      </c>
      <c r="B219" s="72" t="s">
        <v>116</v>
      </c>
      <c r="C219" s="73" t="s">
        <v>63</v>
      </c>
      <c r="D219" s="72" t="s">
        <v>370</v>
      </c>
      <c r="E219" s="72" t="s">
        <v>360</v>
      </c>
      <c r="F219" s="72" t="s">
        <v>106</v>
      </c>
      <c r="G219" s="73" t="s">
        <v>47</v>
      </c>
      <c r="H219" s="72" t="s">
        <v>47</v>
      </c>
      <c r="I219" s="72">
        <v>1</v>
      </c>
      <c r="J219" s="72">
        <v>14</v>
      </c>
      <c r="K219" s="72">
        <v>10</v>
      </c>
      <c r="L219" s="72">
        <v>14</v>
      </c>
      <c r="M219" s="72">
        <v>12</v>
      </c>
      <c r="N219" s="72">
        <v>51</v>
      </c>
      <c r="O219" s="72">
        <v>2391990</v>
      </c>
      <c r="P219" s="72">
        <v>2.7592088595688107E-5</v>
      </c>
      <c r="Q219" s="86">
        <v>1.6024742201959825E-5</v>
      </c>
      <c r="R219" s="72">
        <v>38</v>
      </c>
      <c r="S219" s="72">
        <v>28</v>
      </c>
      <c r="T219" s="85">
        <v>0.73684210526315796</v>
      </c>
      <c r="U219" s="72" t="s">
        <v>79</v>
      </c>
      <c r="V219" s="72">
        <v>0</v>
      </c>
    </row>
    <row r="220" spans="1:22" ht="13.5" customHeight="1">
      <c r="A220" s="72" t="s">
        <v>23</v>
      </c>
      <c r="B220" s="72" t="s">
        <v>116</v>
      </c>
      <c r="C220" s="73" t="s">
        <v>63</v>
      </c>
      <c r="D220" s="72" t="s">
        <v>366</v>
      </c>
      <c r="E220" s="72" t="s">
        <v>363</v>
      </c>
      <c r="F220" s="72" t="s">
        <v>90</v>
      </c>
      <c r="G220" s="73" t="s">
        <v>351</v>
      </c>
      <c r="H220" s="72" t="s">
        <v>37</v>
      </c>
      <c r="I220" s="72"/>
      <c r="J220" s="72"/>
      <c r="K220" s="72"/>
      <c r="L220" s="72"/>
      <c r="M220" s="72"/>
      <c r="N220" s="72">
        <v>47</v>
      </c>
      <c r="O220" s="72">
        <v>388394</v>
      </c>
      <c r="P220" s="72">
        <v>1.0090269159667761E-2</v>
      </c>
      <c r="Q220" s="86">
        <v>9.1938915741569226E-3</v>
      </c>
      <c r="R220" s="72">
        <v>3571</v>
      </c>
      <c r="S220" s="72">
        <v>348</v>
      </c>
      <c r="T220" s="85">
        <v>9.7451694203304351E-2</v>
      </c>
      <c r="U220" s="72" t="s">
        <v>111</v>
      </c>
      <c r="V220" s="72">
        <v>0</v>
      </c>
    </row>
    <row r="221" spans="1:22" ht="13.5" customHeight="1">
      <c r="A221" s="72" t="s">
        <v>23</v>
      </c>
      <c r="B221" s="72" t="s">
        <v>116</v>
      </c>
      <c r="C221" s="73" t="s">
        <v>63</v>
      </c>
      <c r="D221" s="72" t="s">
        <v>366</v>
      </c>
      <c r="E221" s="72" t="s">
        <v>363</v>
      </c>
      <c r="F221" s="72" t="s">
        <v>94</v>
      </c>
      <c r="G221" s="73" t="s">
        <v>36</v>
      </c>
      <c r="H221" s="72" t="s">
        <v>36</v>
      </c>
      <c r="I221" s="72"/>
      <c r="J221" s="72"/>
      <c r="K221" s="72"/>
      <c r="L221" s="72"/>
      <c r="M221" s="72"/>
      <c r="N221" s="72">
        <v>43</v>
      </c>
      <c r="O221" s="72">
        <v>388394</v>
      </c>
      <c r="P221" s="72">
        <v>8.5737678748899315E-4</v>
      </c>
      <c r="Q221" s="86">
        <v>2.2086762611347116E-3</v>
      </c>
      <c r="R221" s="72">
        <v>858</v>
      </c>
      <c r="S221" s="72">
        <v>-525</v>
      </c>
      <c r="T221" s="85">
        <v>-0.61188811188811187</v>
      </c>
      <c r="U221" s="72" t="s">
        <v>111</v>
      </c>
      <c r="V221" s="72">
        <v>1</v>
      </c>
    </row>
    <row r="222" spans="1:22" ht="13.5" customHeight="1">
      <c r="A222" s="72" t="s">
        <v>23</v>
      </c>
      <c r="B222" s="72" t="s">
        <v>116</v>
      </c>
      <c r="C222" s="73" t="s">
        <v>63</v>
      </c>
      <c r="D222" s="72" t="s">
        <v>366</v>
      </c>
      <c r="E222" s="72" t="s">
        <v>363</v>
      </c>
      <c r="F222" s="72" t="s">
        <v>95</v>
      </c>
      <c r="G222" s="73" t="s">
        <v>355</v>
      </c>
      <c r="H222" s="72" t="s">
        <v>43</v>
      </c>
      <c r="I222" s="72"/>
      <c r="J222" s="72"/>
      <c r="K222" s="72"/>
      <c r="L222" s="72"/>
      <c r="M222" s="72"/>
      <c r="N222" s="72">
        <v>40</v>
      </c>
      <c r="O222" s="72">
        <v>388394</v>
      </c>
      <c r="P222" s="72">
        <v>1.2358584324165668E-4</v>
      </c>
      <c r="Q222" s="86">
        <v>1.2542301865672633E-4</v>
      </c>
      <c r="R222" s="72">
        <v>49</v>
      </c>
      <c r="S222" s="72">
        <v>-1</v>
      </c>
      <c r="T222" s="85">
        <v>-2.0408163265306145E-2</v>
      </c>
      <c r="U222" s="72" t="s">
        <v>111</v>
      </c>
      <c r="V222" s="72">
        <v>0</v>
      </c>
    </row>
    <row r="223" spans="1:22" ht="13.5" customHeight="1">
      <c r="A223" s="72" t="s">
        <v>23</v>
      </c>
      <c r="B223" s="72" t="s">
        <v>116</v>
      </c>
      <c r="C223" s="73" t="s">
        <v>63</v>
      </c>
      <c r="D223" s="72" t="s">
        <v>366</v>
      </c>
      <c r="E223" s="72" t="s">
        <v>363</v>
      </c>
      <c r="F223" s="72" t="s">
        <v>93</v>
      </c>
      <c r="G223" s="73" t="s">
        <v>354</v>
      </c>
      <c r="H223" s="72" t="s">
        <v>42</v>
      </c>
      <c r="I223" s="72"/>
      <c r="J223" s="72"/>
      <c r="K223" s="72"/>
      <c r="L223" s="72"/>
      <c r="M223" s="72"/>
      <c r="N223" s="72">
        <v>38</v>
      </c>
      <c r="O223" s="72">
        <v>388394</v>
      </c>
      <c r="P223" s="72">
        <v>0</v>
      </c>
      <c r="Q223" s="86">
        <v>6.8376722070839942E-4</v>
      </c>
      <c r="R223" s="72">
        <v>266</v>
      </c>
      <c r="S223" s="72">
        <v>-266</v>
      </c>
      <c r="T223" s="85">
        <v>-1</v>
      </c>
      <c r="U223" s="72" t="s">
        <v>111</v>
      </c>
      <c r="V223" s="72">
        <v>0</v>
      </c>
    </row>
    <row r="224" spans="1:22" ht="13.5" customHeight="1">
      <c r="A224" s="72" t="s">
        <v>23</v>
      </c>
      <c r="B224" s="72" t="s">
        <v>116</v>
      </c>
      <c r="C224" s="73" t="s">
        <v>63</v>
      </c>
      <c r="D224" s="72" t="s">
        <v>370</v>
      </c>
      <c r="E224" s="72" t="s">
        <v>361</v>
      </c>
      <c r="F224" s="72" t="s">
        <v>106</v>
      </c>
      <c r="G224" s="73" t="s">
        <v>47</v>
      </c>
      <c r="H224" s="72" t="s">
        <v>47</v>
      </c>
      <c r="I224" s="72">
        <v>0</v>
      </c>
      <c r="J224" s="72">
        <v>6</v>
      </c>
      <c r="K224" s="72">
        <v>2</v>
      </c>
      <c r="L224" s="72">
        <v>1</v>
      </c>
      <c r="M224" s="72">
        <v>4</v>
      </c>
      <c r="N224" s="72">
        <v>13</v>
      </c>
      <c r="O224" s="72">
        <v>388394</v>
      </c>
      <c r="P224" s="72">
        <v>1.1457437550528587E-2</v>
      </c>
      <c r="Q224" s="86">
        <v>1.7699771992152287E-2</v>
      </c>
      <c r="R224" s="72">
        <v>6874</v>
      </c>
      <c r="S224" s="72">
        <v>-2424</v>
      </c>
      <c r="T224" s="85">
        <v>-0.35263311027058486</v>
      </c>
      <c r="U224" s="72" t="s">
        <v>111</v>
      </c>
      <c r="V224" s="72">
        <v>0</v>
      </c>
    </row>
    <row r="225" spans="1:22" ht="13.5" customHeight="1">
      <c r="A225" s="72" t="s">
        <v>23</v>
      </c>
      <c r="B225" s="72" t="s">
        <v>116</v>
      </c>
      <c r="C225" s="73" t="s">
        <v>63</v>
      </c>
      <c r="D225" s="72" t="s">
        <v>370</v>
      </c>
      <c r="E225" s="72" t="s">
        <v>360</v>
      </c>
      <c r="F225" s="72" t="s">
        <v>104</v>
      </c>
      <c r="G225" s="73" t="s">
        <v>105</v>
      </c>
      <c r="H225" s="72" t="s">
        <v>105</v>
      </c>
      <c r="I225" s="72">
        <v>0</v>
      </c>
      <c r="J225" s="72">
        <v>3</v>
      </c>
      <c r="K225" s="72">
        <v>0</v>
      </c>
      <c r="L225" s="72">
        <v>1</v>
      </c>
      <c r="M225" s="72">
        <v>1</v>
      </c>
      <c r="N225" s="72">
        <v>5</v>
      </c>
      <c r="O225" s="72">
        <v>388394</v>
      </c>
      <c r="P225" s="72">
        <v>1.5190759898453632E-4</v>
      </c>
      <c r="Q225" s="86">
        <v>1.4395880160841243E-4</v>
      </c>
      <c r="R225" s="72">
        <v>56</v>
      </c>
      <c r="S225" s="72">
        <v>3</v>
      </c>
      <c r="T225" s="85">
        <v>5.3571428571428603E-2</v>
      </c>
      <c r="U225" s="72" t="s">
        <v>111</v>
      </c>
      <c r="V225" s="72">
        <v>0</v>
      </c>
    </row>
    <row r="226" spans="1:22" ht="13.5" customHeight="1">
      <c r="A226" s="72" t="s">
        <v>23</v>
      </c>
      <c r="B226" s="72" t="s">
        <v>116</v>
      </c>
      <c r="C226" s="73" t="s">
        <v>63</v>
      </c>
      <c r="D226" s="72" t="s">
        <v>370</v>
      </c>
      <c r="E226" s="72" t="s">
        <v>361</v>
      </c>
      <c r="F226" s="72" t="s">
        <v>104</v>
      </c>
      <c r="G226" s="73" t="s">
        <v>105</v>
      </c>
      <c r="H226" s="72" t="s">
        <v>105</v>
      </c>
      <c r="I226" s="72">
        <v>1</v>
      </c>
      <c r="J226" s="72">
        <v>3</v>
      </c>
      <c r="K226" s="72">
        <v>0</v>
      </c>
      <c r="L226" s="72">
        <v>0</v>
      </c>
      <c r="M226" s="72">
        <v>0</v>
      </c>
      <c r="N226" s="72">
        <v>4</v>
      </c>
      <c r="O226" s="72">
        <v>388394</v>
      </c>
      <c r="P226" s="72">
        <v>2.7549344222619297E-4</v>
      </c>
      <c r="Q226" s="86">
        <v>2.1055331719514962E-3</v>
      </c>
      <c r="R226" s="72">
        <v>818</v>
      </c>
      <c r="S226" s="72">
        <v>-711</v>
      </c>
      <c r="T226" s="85">
        <v>-0.86919315403422981</v>
      </c>
      <c r="U226" s="72" t="s">
        <v>111</v>
      </c>
      <c r="V226" s="72">
        <v>1</v>
      </c>
    </row>
    <row r="227" spans="1:22" ht="13.5" customHeight="1">
      <c r="A227" s="72" t="s">
        <v>23</v>
      </c>
      <c r="B227" s="72" t="s">
        <v>116</v>
      </c>
      <c r="C227" s="73" t="s">
        <v>63</v>
      </c>
      <c r="D227" s="72" t="s">
        <v>367</v>
      </c>
      <c r="E227" s="72" t="s">
        <v>363</v>
      </c>
      <c r="F227" s="72" t="s">
        <v>109</v>
      </c>
      <c r="G227" s="73" t="s">
        <v>51</v>
      </c>
      <c r="H227" s="72" t="s">
        <v>51</v>
      </c>
      <c r="I227" s="72"/>
      <c r="J227" s="72"/>
      <c r="K227" s="72"/>
      <c r="L227" s="72"/>
      <c r="M227" s="72"/>
      <c r="N227" s="72">
        <v>3</v>
      </c>
      <c r="O227" s="72">
        <v>388394</v>
      </c>
      <c r="P227" s="72">
        <v>3.1179678367842965E-3</v>
      </c>
      <c r="Q227" s="86">
        <v>9.4901365120153378E-3</v>
      </c>
      <c r="R227" s="72">
        <v>3686</v>
      </c>
      <c r="S227" s="72">
        <v>-2475</v>
      </c>
      <c r="T227" s="85">
        <v>-0.67145957677699397</v>
      </c>
      <c r="U227" s="72" t="s">
        <v>111</v>
      </c>
      <c r="V227" s="72">
        <v>1</v>
      </c>
    </row>
    <row r="228" spans="1:22" ht="13.5" customHeight="1">
      <c r="A228" s="72" t="s">
        <v>23</v>
      </c>
      <c r="B228" s="72" t="s">
        <v>116</v>
      </c>
      <c r="C228" s="73" t="s">
        <v>63</v>
      </c>
      <c r="D228" s="72" t="s">
        <v>366</v>
      </c>
      <c r="E228" s="72" t="s">
        <v>363</v>
      </c>
      <c r="F228" s="72" t="s">
        <v>80</v>
      </c>
      <c r="G228" s="73" t="s">
        <v>26</v>
      </c>
      <c r="H228" s="72" t="s">
        <v>26</v>
      </c>
      <c r="I228" s="72"/>
      <c r="J228" s="72"/>
      <c r="K228" s="72"/>
      <c r="L228" s="72"/>
      <c r="M228" s="72"/>
      <c r="N228" s="72">
        <v>0</v>
      </c>
      <c r="O228" s="72">
        <v>388394</v>
      </c>
      <c r="P228" s="72">
        <v>1.5396736303856394E-3</v>
      </c>
      <c r="Q228" s="86">
        <v>4.3548543873536101E-3</v>
      </c>
      <c r="R228" s="72">
        <v>1691</v>
      </c>
      <c r="S228" s="72">
        <v>-1093</v>
      </c>
      <c r="T228" s="85">
        <v>-0.64636309875813125</v>
      </c>
      <c r="U228" s="72" t="s">
        <v>111</v>
      </c>
      <c r="V228" s="72">
        <v>1</v>
      </c>
    </row>
    <row r="229" spans="1:22" ht="13.5" customHeight="1">
      <c r="A229" s="72" t="s">
        <v>23</v>
      </c>
      <c r="B229" s="72" t="s">
        <v>120</v>
      </c>
      <c r="C229" s="73" t="s">
        <v>64</v>
      </c>
      <c r="D229" s="72" t="s">
        <v>366</v>
      </c>
      <c r="E229" s="72" t="s">
        <v>363</v>
      </c>
      <c r="F229" s="72" t="s">
        <v>81</v>
      </c>
      <c r="G229" s="73" t="s">
        <v>28</v>
      </c>
      <c r="H229" s="72" t="s">
        <v>28</v>
      </c>
      <c r="I229" s="72"/>
      <c r="J229" s="72"/>
      <c r="K229" s="72"/>
      <c r="L229" s="72"/>
      <c r="M229" s="72"/>
      <c r="N229" s="72">
        <v>5088</v>
      </c>
      <c r="O229" s="72">
        <v>388394</v>
      </c>
      <c r="P229" s="72">
        <v>2.394475712807098E-4</v>
      </c>
      <c r="Q229" s="86">
        <v>3.2886202593288721E-4</v>
      </c>
      <c r="R229" s="72">
        <v>128</v>
      </c>
      <c r="S229" s="72">
        <v>-35</v>
      </c>
      <c r="T229" s="85">
        <v>-0.2734375</v>
      </c>
      <c r="U229" s="72" t="s">
        <v>111</v>
      </c>
      <c r="V229" s="72">
        <v>0</v>
      </c>
    </row>
    <row r="230" spans="1:22" ht="13.5" customHeight="1">
      <c r="A230" s="72" t="s">
        <v>23</v>
      </c>
      <c r="B230" s="72" t="s">
        <v>120</v>
      </c>
      <c r="C230" s="73" t="s">
        <v>64</v>
      </c>
      <c r="D230" s="72" t="s">
        <v>366</v>
      </c>
      <c r="E230" s="72" t="s">
        <v>363</v>
      </c>
      <c r="F230" s="72" t="s">
        <v>84</v>
      </c>
      <c r="G230" s="73" t="s">
        <v>345</v>
      </c>
      <c r="H230" s="72" t="s">
        <v>33</v>
      </c>
      <c r="I230" s="72"/>
      <c r="J230" s="72"/>
      <c r="K230" s="72"/>
      <c r="L230" s="72"/>
      <c r="M230" s="72"/>
      <c r="N230" s="72">
        <v>2595</v>
      </c>
      <c r="O230" s="72">
        <v>388394</v>
      </c>
      <c r="P230" s="72">
        <v>1.6735582938974341E-4</v>
      </c>
      <c r="Q230" s="86">
        <v>2.8770854560624949E-4</v>
      </c>
      <c r="R230" s="72">
        <v>112</v>
      </c>
      <c r="S230" s="72">
        <v>-47</v>
      </c>
      <c r="T230" s="85">
        <v>-0.4196428571428571</v>
      </c>
      <c r="U230" s="72" t="s">
        <v>111</v>
      </c>
      <c r="V230" s="72">
        <v>0</v>
      </c>
    </row>
    <row r="231" spans="1:22" ht="13.5" customHeight="1">
      <c r="A231" s="72" t="s">
        <v>23</v>
      </c>
      <c r="B231" s="72" t="s">
        <v>120</v>
      </c>
      <c r="C231" s="73" t="s">
        <v>64</v>
      </c>
      <c r="D231" s="72" t="s">
        <v>366</v>
      </c>
      <c r="E231" s="72" t="s">
        <v>363</v>
      </c>
      <c r="F231" s="72" t="s">
        <v>85</v>
      </c>
      <c r="G231" s="73" t="s">
        <v>346</v>
      </c>
      <c r="H231" s="72" t="s">
        <v>25</v>
      </c>
      <c r="I231" s="72"/>
      <c r="J231" s="72"/>
      <c r="K231" s="72"/>
      <c r="L231" s="72"/>
      <c r="M231" s="72"/>
      <c r="N231" s="72">
        <v>1731</v>
      </c>
      <c r="O231" s="72">
        <v>388394</v>
      </c>
      <c r="P231" s="72">
        <v>2.2142463580796819E-4</v>
      </c>
      <c r="Q231" s="86">
        <v>1.0148003437167622E-3</v>
      </c>
      <c r="R231" s="72">
        <v>394</v>
      </c>
      <c r="S231" s="72">
        <v>-308</v>
      </c>
      <c r="T231" s="85">
        <v>-0.78172588832487311</v>
      </c>
      <c r="U231" s="72" t="s">
        <v>111</v>
      </c>
      <c r="V231" s="72">
        <v>0</v>
      </c>
    </row>
    <row r="232" spans="1:22" ht="13.5" customHeight="1">
      <c r="A232" s="72" t="s">
        <v>23</v>
      </c>
      <c r="B232" s="72" t="s">
        <v>120</v>
      </c>
      <c r="C232" s="73" t="s">
        <v>64</v>
      </c>
      <c r="D232" s="72" t="s">
        <v>369</v>
      </c>
      <c r="E232" s="72" t="s">
        <v>360</v>
      </c>
      <c r="F232" s="72" t="s">
        <v>98</v>
      </c>
      <c r="G232" s="73" t="s">
        <v>99</v>
      </c>
      <c r="H232" s="72" t="s">
        <v>45</v>
      </c>
      <c r="I232" s="72">
        <v>20</v>
      </c>
      <c r="J232" s="72">
        <v>197</v>
      </c>
      <c r="K232" s="72">
        <v>335</v>
      </c>
      <c r="L232" s="72">
        <v>511</v>
      </c>
      <c r="M232" s="72">
        <v>201</v>
      </c>
      <c r="N232" s="72">
        <v>1264</v>
      </c>
      <c r="O232" s="72">
        <v>388394</v>
      </c>
      <c r="P232" s="72">
        <v>5.1494101350690275E-6</v>
      </c>
      <c r="Q232" s="86">
        <v>2.7360339916758958E-4</v>
      </c>
      <c r="R232" s="72">
        <v>106</v>
      </c>
      <c r="S232" s="72">
        <v>-104</v>
      </c>
      <c r="T232" s="85">
        <v>-0.98113207547169812</v>
      </c>
      <c r="U232" s="72" t="s">
        <v>111</v>
      </c>
      <c r="V232" s="72">
        <v>0</v>
      </c>
    </row>
    <row r="233" spans="1:22" ht="13.5" customHeight="1">
      <c r="A233" s="72" t="s">
        <v>23</v>
      </c>
      <c r="B233" s="72" t="s">
        <v>120</v>
      </c>
      <c r="C233" s="73" t="s">
        <v>64</v>
      </c>
      <c r="D233" s="72" t="s">
        <v>369</v>
      </c>
      <c r="E233" s="72" t="s">
        <v>361</v>
      </c>
      <c r="F233" s="72" t="s">
        <v>98</v>
      </c>
      <c r="G233" s="73" t="s">
        <v>99</v>
      </c>
      <c r="H233" s="72" t="s">
        <v>45</v>
      </c>
      <c r="I233" s="72">
        <v>13</v>
      </c>
      <c r="J233" s="72">
        <v>183</v>
      </c>
      <c r="K233" s="72">
        <v>217</v>
      </c>
      <c r="L233" s="72">
        <v>388</v>
      </c>
      <c r="M233" s="72">
        <v>280</v>
      </c>
      <c r="N233" s="72">
        <v>1081</v>
      </c>
      <c r="O233" s="72">
        <v>388394</v>
      </c>
      <c r="P233" s="72">
        <v>1.3388466351179474E-4</v>
      </c>
      <c r="Q233" s="86">
        <v>1.7848792676996235E-4</v>
      </c>
      <c r="R233" s="72">
        <v>69</v>
      </c>
      <c r="S233" s="72">
        <v>-17</v>
      </c>
      <c r="T233" s="85">
        <v>-0.24637681159420288</v>
      </c>
      <c r="U233" s="72" t="s">
        <v>111</v>
      </c>
      <c r="V233" s="72">
        <v>0</v>
      </c>
    </row>
    <row r="234" spans="1:22" ht="13.5" customHeight="1">
      <c r="A234" s="72" t="s">
        <v>23</v>
      </c>
      <c r="B234" s="72" t="s">
        <v>120</v>
      </c>
      <c r="C234" s="73" t="s">
        <v>64</v>
      </c>
      <c r="D234" s="72" t="s">
        <v>366</v>
      </c>
      <c r="E234" s="72" t="s">
        <v>363</v>
      </c>
      <c r="F234" s="72" t="s">
        <v>91</v>
      </c>
      <c r="G234" s="73" t="s">
        <v>352</v>
      </c>
      <c r="H234" s="72" t="s">
        <v>29</v>
      </c>
      <c r="I234" s="72"/>
      <c r="J234" s="72"/>
      <c r="K234" s="72"/>
      <c r="L234" s="72"/>
      <c r="M234" s="72"/>
      <c r="N234" s="72">
        <v>707</v>
      </c>
      <c r="O234" s="72">
        <v>388394</v>
      </c>
      <c r="P234" s="72">
        <v>6.6684861249143913E-4</v>
      </c>
      <c r="Q234" s="86">
        <v>1.9414322400630431E-3</v>
      </c>
      <c r="R234" s="72">
        <v>754</v>
      </c>
      <c r="S234" s="72">
        <v>-495</v>
      </c>
      <c r="T234" s="85">
        <v>-0.65649867374005311</v>
      </c>
      <c r="U234" s="72" t="s">
        <v>111</v>
      </c>
      <c r="V234" s="72">
        <v>0</v>
      </c>
    </row>
    <row r="235" spans="1:22" ht="13.5" customHeight="1">
      <c r="A235" s="72" t="s">
        <v>23</v>
      </c>
      <c r="B235" s="72" t="s">
        <v>120</v>
      </c>
      <c r="C235" s="73" t="s">
        <v>64</v>
      </c>
      <c r="D235" s="72" t="s">
        <v>366</v>
      </c>
      <c r="E235" s="72" t="s">
        <v>363</v>
      </c>
      <c r="F235" s="72" t="s">
        <v>80</v>
      </c>
      <c r="G235" s="73" t="s">
        <v>26</v>
      </c>
      <c r="H235" s="72" t="s">
        <v>26</v>
      </c>
      <c r="I235" s="72"/>
      <c r="J235" s="72"/>
      <c r="K235" s="72"/>
      <c r="L235" s="72"/>
      <c r="M235" s="72"/>
      <c r="N235" s="72">
        <v>624</v>
      </c>
      <c r="O235" s="72">
        <v>388394</v>
      </c>
      <c r="P235" s="72">
        <v>2.5747050675345137E-6</v>
      </c>
      <c r="Q235" s="86">
        <v>1.2736161029968792E-3</v>
      </c>
      <c r="R235" s="72">
        <v>495</v>
      </c>
      <c r="S235" s="72">
        <v>-494</v>
      </c>
      <c r="T235" s="85">
        <v>-0.99797979797979797</v>
      </c>
      <c r="U235" s="72" t="s">
        <v>111</v>
      </c>
      <c r="V235" s="72">
        <v>0</v>
      </c>
    </row>
    <row r="236" spans="1:22" ht="13.5" customHeight="1">
      <c r="A236" s="72" t="s">
        <v>23</v>
      </c>
      <c r="B236" s="72" t="s">
        <v>120</v>
      </c>
      <c r="C236" s="73" t="s">
        <v>64</v>
      </c>
      <c r="D236" s="72" t="s">
        <v>366</v>
      </c>
      <c r="E236" s="72" t="s">
        <v>363</v>
      </c>
      <c r="F236" s="72" t="s">
        <v>87</v>
      </c>
      <c r="G236" s="73" t="s">
        <v>348</v>
      </c>
      <c r="H236" s="72" t="s">
        <v>38</v>
      </c>
      <c r="I236" s="72"/>
      <c r="J236" s="72"/>
      <c r="K236" s="72"/>
      <c r="L236" s="72"/>
      <c r="M236" s="72"/>
      <c r="N236" s="72">
        <v>537</v>
      </c>
      <c r="O236" s="72">
        <v>388394</v>
      </c>
      <c r="P236" s="72">
        <v>1.5963171418713985E-4</v>
      </c>
      <c r="Q236" s="86">
        <v>2.9340544744330734E-4</v>
      </c>
      <c r="R236" s="72">
        <v>114</v>
      </c>
      <c r="S236" s="72">
        <v>-52</v>
      </c>
      <c r="T236" s="85">
        <v>-0.45614035087719296</v>
      </c>
      <c r="U236" s="72" t="s">
        <v>111</v>
      </c>
      <c r="V236" s="72">
        <v>0</v>
      </c>
    </row>
    <row r="237" spans="1:22" ht="13.5" customHeight="1">
      <c r="A237" s="72" t="s">
        <v>23</v>
      </c>
      <c r="B237" s="72" t="s">
        <v>120</v>
      </c>
      <c r="C237" s="73" t="s">
        <v>64</v>
      </c>
      <c r="D237" s="72" t="s">
        <v>366</v>
      </c>
      <c r="E237" s="72" t="s">
        <v>363</v>
      </c>
      <c r="F237" s="72" t="s">
        <v>88</v>
      </c>
      <c r="G237" s="73" t="s">
        <v>349</v>
      </c>
      <c r="H237" s="72" t="s">
        <v>34</v>
      </c>
      <c r="I237" s="72"/>
      <c r="J237" s="72"/>
      <c r="K237" s="72"/>
      <c r="L237" s="72"/>
      <c r="M237" s="72"/>
      <c r="N237" s="72">
        <v>485</v>
      </c>
      <c r="O237" s="72">
        <v>388394</v>
      </c>
      <c r="P237" s="72">
        <v>1.2873525337672569E-5</v>
      </c>
      <c r="Q237" s="86">
        <v>5.0736749492488366E-5</v>
      </c>
      <c r="R237" s="72">
        <v>20</v>
      </c>
      <c r="S237" s="72">
        <v>-15</v>
      </c>
      <c r="T237" s="85">
        <v>-0.75</v>
      </c>
      <c r="U237" s="72" t="s">
        <v>111</v>
      </c>
      <c r="V237" s="72">
        <v>0</v>
      </c>
    </row>
    <row r="238" spans="1:22" ht="13.5" customHeight="1">
      <c r="A238" s="72" t="s">
        <v>23</v>
      </c>
      <c r="B238" s="72" t="s">
        <v>120</v>
      </c>
      <c r="C238" s="73" t="s">
        <v>64</v>
      </c>
      <c r="D238" s="72" t="s">
        <v>366</v>
      </c>
      <c r="E238" s="72" t="s">
        <v>363</v>
      </c>
      <c r="F238" s="72" t="s">
        <v>83</v>
      </c>
      <c r="G238" s="73" t="s">
        <v>27</v>
      </c>
      <c r="H238" s="72" t="s">
        <v>27</v>
      </c>
      <c r="I238" s="72"/>
      <c r="J238" s="72"/>
      <c r="K238" s="72"/>
      <c r="L238" s="72"/>
      <c r="M238" s="72"/>
      <c r="N238" s="72">
        <v>473</v>
      </c>
      <c r="O238" s="72">
        <v>388394</v>
      </c>
      <c r="P238" s="72">
        <v>2.3687286621317528E-4</v>
      </c>
      <c r="Q238" s="86">
        <v>2.3237072524386567E-4</v>
      </c>
      <c r="R238" s="72">
        <v>90</v>
      </c>
      <c r="S238" s="72">
        <v>2</v>
      </c>
      <c r="T238" s="85">
        <v>2.2222222222222143E-2</v>
      </c>
      <c r="U238" s="72" t="s">
        <v>111</v>
      </c>
      <c r="V238" s="72">
        <v>0</v>
      </c>
    </row>
    <row r="239" spans="1:22" ht="13.5" customHeight="1">
      <c r="A239" s="72" t="s">
        <v>23</v>
      </c>
      <c r="B239" s="72" t="s">
        <v>120</v>
      </c>
      <c r="C239" s="73" t="s">
        <v>64</v>
      </c>
      <c r="D239" s="72" t="s">
        <v>366</v>
      </c>
      <c r="E239" s="72" t="s">
        <v>363</v>
      </c>
      <c r="F239" s="72" t="s">
        <v>92</v>
      </c>
      <c r="G239" s="73" t="s">
        <v>353</v>
      </c>
      <c r="H239" s="72" t="s">
        <v>30</v>
      </c>
      <c r="I239" s="72"/>
      <c r="J239" s="72"/>
      <c r="K239" s="72"/>
      <c r="L239" s="72"/>
      <c r="M239" s="72"/>
      <c r="N239" s="72">
        <v>447</v>
      </c>
      <c r="O239" s="72">
        <v>388394</v>
      </c>
      <c r="P239" s="72">
        <v>5.9218216553293819E-5</v>
      </c>
      <c r="Q239" s="86">
        <v>1.8409247473052899E-4</v>
      </c>
      <c r="R239" s="72">
        <v>72</v>
      </c>
      <c r="S239" s="72">
        <v>-49</v>
      </c>
      <c r="T239" s="85">
        <v>-0.68055555555555558</v>
      </c>
      <c r="U239" s="72" t="s">
        <v>111</v>
      </c>
      <c r="V239" s="72">
        <v>0</v>
      </c>
    </row>
    <row r="240" spans="1:22" ht="13.5" customHeight="1">
      <c r="A240" s="72" t="s">
        <v>23</v>
      </c>
      <c r="B240" s="72" t="s">
        <v>120</v>
      </c>
      <c r="C240" s="73" t="s">
        <v>64</v>
      </c>
      <c r="D240" s="72" t="s">
        <v>366</v>
      </c>
      <c r="E240" s="72" t="s">
        <v>363</v>
      </c>
      <c r="F240" s="72" t="s">
        <v>78</v>
      </c>
      <c r="G240" s="73" t="s">
        <v>344</v>
      </c>
      <c r="H240" s="72" t="s">
        <v>35</v>
      </c>
      <c r="I240" s="72"/>
      <c r="J240" s="72"/>
      <c r="K240" s="72"/>
      <c r="L240" s="72"/>
      <c r="M240" s="72"/>
      <c r="N240" s="72">
        <v>194</v>
      </c>
      <c r="O240" s="72">
        <v>388394</v>
      </c>
      <c r="P240" s="72">
        <v>3.7333223479250454E-4</v>
      </c>
      <c r="Q240" s="86">
        <v>8.066568957631028E-5</v>
      </c>
      <c r="R240" s="72">
        <v>31</v>
      </c>
      <c r="S240" s="72">
        <v>114</v>
      </c>
      <c r="T240" s="85">
        <v>3.67741935483871</v>
      </c>
      <c r="U240" s="72" t="s">
        <v>111</v>
      </c>
      <c r="V240" s="72">
        <v>0</v>
      </c>
    </row>
    <row r="241" spans="1:22" ht="13.5" customHeight="1">
      <c r="A241" s="72" t="s">
        <v>23</v>
      </c>
      <c r="B241" s="72" t="s">
        <v>120</v>
      </c>
      <c r="C241" s="73" t="s">
        <v>64</v>
      </c>
      <c r="D241" s="72" t="s">
        <v>370</v>
      </c>
      <c r="E241" s="72" t="s">
        <v>360</v>
      </c>
      <c r="F241" s="72" t="s">
        <v>100</v>
      </c>
      <c r="G241" s="73" t="s">
        <v>101</v>
      </c>
      <c r="H241" s="72" t="s">
        <v>101</v>
      </c>
      <c r="I241" s="72">
        <v>33</v>
      </c>
      <c r="J241" s="72">
        <v>50</v>
      </c>
      <c r="K241" s="72">
        <v>37</v>
      </c>
      <c r="L241" s="72">
        <v>24</v>
      </c>
      <c r="M241" s="72">
        <v>12</v>
      </c>
      <c r="N241" s="72">
        <v>156</v>
      </c>
      <c r="O241" s="72">
        <v>388394</v>
      </c>
      <c r="P241" s="72">
        <v>3.2183813344181426E-4</v>
      </c>
      <c r="Q241" s="86">
        <v>1.0839071616084404E-3</v>
      </c>
      <c r="R241" s="72">
        <v>421</v>
      </c>
      <c r="S241" s="72">
        <v>-296</v>
      </c>
      <c r="T241" s="85">
        <v>-0.70308788598574823</v>
      </c>
      <c r="U241" s="72" t="s">
        <v>111</v>
      </c>
      <c r="V241" s="72">
        <v>0</v>
      </c>
    </row>
    <row r="242" spans="1:22" ht="13.5" customHeight="1">
      <c r="A242" s="72" t="s">
        <v>23</v>
      </c>
      <c r="B242" s="72" t="s">
        <v>120</v>
      </c>
      <c r="C242" s="73" t="s">
        <v>64</v>
      </c>
      <c r="D242" s="72" t="s">
        <v>370</v>
      </c>
      <c r="E242" s="72" t="s">
        <v>361</v>
      </c>
      <c r="F242" s="72" t="s">
        <v>102</v>
      </c>
      <c r="G242" s="73" t="s">
        <v>103</v>
      </c>
      <c r="H242" s="72" t="s">
        <v>103</v>
      </c>
      <c r="I242" s="72">
        <v>18</v>
      </c>
      <c r="J242" s="72">
        <v>57</v>
      </c>
      <c r="K242" s="72">
        <v>16</v>
      </c>
      <c r="L242" s="72">
        <v>11</v>
      </c>
      <c r="M242" s="72">
        <v>9</v>
      </c>
      <c r="N242" s="72">
        <v>111</v>
      </c>
      <c r="O242" s="72">
        <v>388394</v>
      </c>
      <c r="P242" s="72">
        <v>7.5696328985514708E-4</v>
      </c>
      <c r="Q242" s="86">
        <v>1.4280277212541282E-3</v>
      </c>
      <c r="R242" s="72">
        <v>555</v>
      </c>
      <c r="S242" s="72">
        <v>-261</v>
      </c>
      <c r="T242" s="85">
        <v>-0.47027027027027024</v>
      </c>
      <c r="U242" s="72" t="s">
        <v>111</v>
      </c>
      <c r="V242" s="72">
        <v>0</v>
      </c>
    </row>
    <row r="243" spans="1:22" ht="13.5" customHeight="1">
      <c r="A243" s="72" t="s">
        <v>23</v>
      </c>
      <c r="B243" s="72" t="s">
        <v>120</v>
      </c>
      <c r="C243" s="73" t="s">
        <v>64</v>
      </c>
      <c r="D243" s="72" t="s">
        <v>366</v>
      </c>
      <c r="E243" s="72" t="s">
        <v>363</v>
      </c>
      <c r="F243" s="72" t="s">
        <v>89</v>
      </c>
      <c r="G243" s="73" t="s">
        <v>350</v>
      </c>
      <c r="H243" s="72" t="s">
        <v>39</v>
      </c>
      <c r="I243" s="72"/>
      <c r="J243" s="72"/>
      <c r="K243" s="72"/>
      <c r="L243" s="72"/>
      <c r="M243" s="72"/>
      <c r="N243" s="72">
        <v>103</v>
      </c>
      <c r="O243" s="72">
        <v>388394</v>
      </c>
      <c r="P243" s="72">
        <v>1.8022935472741599E-5</v>
      </c>
      <c r="Q243" s="86">
        <v>1.6024742201959825E-5</v>
      </c>
      <c r="R243" s="72">
        <v>6</v>
      </c>
      <c r="S243" s="72">
        <v>1</v>
      </c>
      <c r="T243" s="85">
        <v>0.16666666666666674</v>
      </c>
      <c r="U243" s="72" t="s">
        <v>111</v>
      </c>
      <c r="V243" s="72">
        <v>0</v>
      </c>
    </row>
    <row r="244" spans="1:22" ht="13.5" customHeight="1">
      <c r="A244" s="72" t="s">
        <v>23</v>
      </c>
      <c r="B244" s="72" t="s">
        <v>120</v>
      </c>
      <c r="C244" s="73" t="s">
        <v>64</v>
      </c>
      <c r="D244" s="72" t="s">
        <v>370</v>
      </c>
      <c r="E244" s="72" t="s">
        <v>361</v>
      </c>
      <c r="F244" s="72" t="s">
        <v>100</v>
      </c>
      <c r="G244" s="73" t="s">
        <v>101</v>
      </c>
      <c r="H244" s="72" t="s">
        <v>101</v>
      </c>
      <c r="I244" s="72">
        <v>26</v>
      </c>
      <c r="J244" s="72">
        <v>21</v>
      </c>
      <c r="K244" s="72">
        <v>16</v>
      </c>
      <c r="L244" s="72">
        <v>15</v>
      </c>
      <c r="M244" s="72">
        <v>16</v>
      </c>
      <c r="N244" s="72">
        <v>94</v>
      </c>
      <c r="O244" s="72">
        <v>299401</v>
      </c>
      <c r="P244" s="72">
        <v>8.5871456675161405E-3</v>
      </c>
      <c r="Q244" s="86">
        <v>9.1938915741569226E-3</v>
      </c>
      <c r="R244" s="72">
        <v>2753</v>
      </c>
      <c r="S244" s="72">
        <v>-182</v>
      </c>
      <c r="T244" s="85">
        <v>-6.6109698510715575E-2</v>
      </c>
      <c r="U244" s="72" t="s">
        <v>113</v>
      </c>
      <c r="V244" s="72">
        <v>0</v>
      </c>
    </row>
    <row r="245" spans="1:22" ht="13.5" customHeight="1">
      <c r="A245" s="72" t="s">
        <v>23</v>
      </c>
      <c r="B245" s="72" t="s">
        <v>120</v>
      </c>
      <c r="C245" s="73" t="s">
        <v>64</v>
      </c>
      <c r="D245" s="72" t="s">
        <v>370</v>
      </c>
      <c r="E245" s="72" t="s">
        <v>360</v>
      </c>
      <c r="F245" s="72" t="s">
        <v>102</v>
      </c>
      <c r="G245" s="73" t="s">
        <v>103</v>
      </c>
      <c r="H245" s="72" t="s">
        <v>103</v>
      </c>
      <c r="I245" s="72">
        <v>15</v>
      </c>
      <c r="J245" s="72">
        <v>43</v>
      </c>
      <c r="K245" s="72">
        <v>11</v>
      </c>
      <c r="L245" s="72">
        <v>9</v>
      </c>
      <c r="M245" s="72">
        <v>5</v>
      </c>
      <c r="N245" s="72">
        <v>83</v>
      </c>
      <c r="O245" s="72">
        <v>299401</v>
      </c>
      <c r="P245" s="72">
        <v>8.8176058196198417E-3</v>
      </c>
      <c r="Q245" s="86">
        <v>2.2086762611347116E-3</v>
      </c>
      <c r="R245" s="72">
        <v>661</v>
      </c>
      <c r="S245" s="72">
        <v>1979</v>
      </c>
      <c r="T245" s="85">
        <v>2.9939485627836611</v>
      </c>
      <c r="U245" s="72" t="s">
        <v>113</v>
      </c>
      <c r="V245" s="72">
        <v>1</v>
      </c>
    </row>
    <row r="246" spans="1:22" ht="13.5" customHeight="1">
      <c r="A246" s="72" t="s">
        <v>23</v>
      </c>
      <c r="B246" s="72" t="s">
        <v>120</v>
      </c>
      <c r="C246" s="73" t="s">
        <v>64</v>
      </c>
      <c r="D246" s="72" t="s">
        <v>366</v>
      </c>
      <c r="E246" s="72" t="s">
        <v>363</v>
      </c>
      <c r="F246" s="72" t="s">
        <v>96</v>
      </c>
      <c r="G246" s="73" t="s">
        <v>32</v>
      </c>
      <c r="H246" s="72" t="s">
        <v>32</v>
      </c>
      <c r="I246" s="72"/>
      <c r="J246" s="72"/>
      <c r="K246" s="72"/>
      <c r="L246" s="72"/>
      <c r="M246" s="72"/>
      <c r="N246" s="72">
        <v>70</v>
      </c>
      <c r="O246" s="72">
        <v>299401</v>
      </c>
      <c r="P246" s="72">
        <v>1.5030009919806547E-4</v>
      </c>
      <c r="Q246" s="86">
        <v>1.2542301865672633E-4</v>
      </c>
      <c r="R246" s="72">
        <v>38</v>
      </c>
      <c r="S246" s="72">
        <v>7</v>
      </c>
      <c r="T246" s="85">
        <v>0.18421052631578938</v>
      </c>
      <c r="U246" s="72" t="s">
        <v>113</v>
      </c>
      <c r="V246" s="72">
        <v>0</v>
      </c>
    </row>
    <row r="247" spans="1:22" ht="13.5" customHeight="1">
      <c r="A247" s="72" t="s">
        <v>23</v>
      </c>
      <c r="B247" s="72" t="s">
        <v>120</v>
      </c>
      <c r="C247" s="73" t="s">
        <v>64</v>
      </c>
      <c r="D247" s="72" t="s">
        <v>366</v>
      </c>
      <c r="E247" s="72" t="s">
        <v>363</v>
      </c>
      <c r="F247" s="72" t="s">
        <v>86</v>
      </c>
      <c r="G247" s="73" t="s">
        <v>347</v>
      </c>
      <c r="H247" s="72" t="s">
        <v>40</v>
      </c>
      <c r="I247" s="72"/>
      <c r="J247" s="72"/>
      <c r="K247" s="72"/>
      <c r="L247" s="72"/>
      <c r="M247" s="72"/>
      <c r="N247" s="72">
        <v>68</v>
      </c>
      <c r="O247" s="72">
        <v>299401</v>
      </c>
      <c r="P247" s="72">
        <v>1.8436812168296031E-3</v>
      </c>
      <c r="Q247" s="86">
        <v>6.8376722070839942E-4</v>
      </c>
      <c r="R247" s="72">
        <v>205</v>
      </c>
      <c r="S247" s="72">
        <v>347</v>
      </c>
      <c r="T247" s="85">
        <v>1.6926829268292685</v>
      </c>
      <c r="U247" s="72" t="s">
        <v>113</v>
      </c>
      <c r="V247" s="72">
        <v>0</v>
      </c>
    </row>
    <row r="248" spans="1:22" ht="13.5" customHeight="1">
      <c r="A248" s="72" t="s">
        <v>23</v>
      </c>
      <c r="B248" s="72" t="s">
        <v>120</v>
      </c>
      <c r="C248" s="73" t="s">
        <v>64</v>
      </c>
      <c r="D248" s="72" t="s">
        <v>366</v>
      </c>
      <c r="E248" s="72" t="s">
        <v>363</v>
      </c>
      <c r="F248" s="72" t="s">
        <v>90</v>
      </c>
      <c r="G248" s="73" t="s">
        <v>351</v>
      </c>
      <c r="H248" s="72" t="s">
        <v>37</v>
      </c>
      <c r="I248" s="72"/>
      <c r="J248" s="72"/>
      <c r="K248" s="72"/>
      <c r="L248" s="72"/>
      <c r="M248" s="72"/>
      <c r="N248" s="72">
        <v>61</v>
      </c>
      <c r="O248" s="72">
        <v>299401</v>
      </c>
      <c r="P248" s="72">
        <v>2.3376675428605782E-2</v>
      </c>
      <c r="Q248" s="86">
        <v>1.7699771992152287E-2</v>
      </c>
      <c r="R248" s="72">
        <v>5299</v>
      </c>
      <c r="S248" s="72">
        <v>1700</v>
      </c>
      <c r="T248" s="85">
        <v>0.32081524816003015</v>
      </c>
      <c r="U248" s="72" t="s">
        <v>113</v>
      </c>
      <c r="V248" s="72">
        <v>0</v>
      </c>
    </row>
    <row r="249" spans="1:22" ht="13.5" customHeight="1">
      <c r="A249" s="72" t="s">
        <v>23</v>
      </c>
      <c r="B249" s="72" t="s">
        <v>120</v>
      </c>
      <c r="C249" s="73" t="s">
        <v>64</v>
      </c>
      <c r="D249" s="72" t="s">
        <v>366</v>
      </c>
      <c r="E249" s="72" t="s">
        <v>363</v>
      </c>
      <c r="F249" s="72" t="s">
        <v>97</v>
      </c>
      <c r="G249" s="73" t="s">
        <v>31</v>
      </c>
      <c r="H249" s="72" t="s">
        <v>31</v>
      </c>
      <c r="I249" s="72"/>
      <c r="J249" s="72"/>
      <c r="K249" s="72"/>
      <c r="L249" s="72"/>
      <c r="M249" s="72"/>
      <c r="N249" s="72">
        <v>54</v>
      </c>
      <c r="O249" s="72">
        <v>299401</v>
      </c>
      <c r="P249" s="72">
        <v>1.4362009478926255E-4</v>
      </c>
      <c r="Q249" s="86">
        <v>1.4395880160841243E-4</v>
      </c>
      <c r="R249" s="72">
        <v>43</v>
      </c>
      <c r="S249" s="72">
        <v>0</v>
      </c>
      <c r="T249" s="85">
        <v>0</v>
      </c>
      <c r="U249" s="72" t="s">
        <v>113</v>
      </c>
      <c r="V249" s="72">
        <v>0</v>
      </c>
    </row>
    <row r="250" spans="1:22" ht="13.5" customHeight="1">
      <c r="A250" s="72" t="s">
        <v>23</v>
      </c>
      <c r="B250" s="72" t="s">
        <v>120</v>
      </c>
      <c r="C250" s="73" t="s">
        <v>64</v>
      </c>
      <c r="D250" s="72" t="s">
        <v>367</v>
      </c>
      <c r="E250" s="72" t="s">
        <v>363</v>
      </c>
      <c r="F250" s="72" t="s">
        <v>107</v>
      </c>
      <c r="G250" s="73" t="s">
        <v>49</v>
      </c>
      <c r="H250" s="72" t="s">
        <v>49</v>
      </c>
      <c r="I250" s="72"/>
      <c r="J250" s="72"/>
      <c r="K250" s="72"/>
      <c r="L250" s="72"/>
      <c r="M250" s="72"/>
      <c r="N250" s="72">
        <v>49</v>
      </c>
      <c r="O250" s="72">
        <v>299401</v>
      </c>
      <c r="P250" s="72">
        <v>2.3313215386722157E-3</v>
      </c>
      <c r="Q250" s="86">
        <v>2.1055331719514962E-3</v>
      </c>
      <c r="R250" s="72">
        <v>630</v>
      </c>
      <c r="S250" s="72">
        <v>68</v>
      </c>
      <c r="T250" s="85">
        <v>0.107936507936508</v>
      </c>
      <c r="U250" s="72" t="s">
        <v>113</v>
      </c>
      <c r="V250" s="72">
        <v>0</v>
      </c>
    </row>
    <row r="251" spans="1:22" ht="13.5" customHeight="1">
      <c r="A251" s="72" t="s">
        <v>23</v>
      </c>
      <c r="B251" s="72" t="s">
        <v>120</v>
      </c>
      <c r="C251" s="73" t="s">
        <v>64</v>
      </c>
      <c r="D251" s="72" t="s">
        <v>370</v>
      </c>
      <c r="E251" s="72" t="s">
        <v>360</v>
      </c>
      <c r="F251" s="72" t="s">
        <v>106</v>
      </c>
      <c r="G251" s="73" t="s">
        <v>47</v>
      </c>
      <c r="H251" s="72" t="s">
        <v>47</v>
      </c>
      <c r="I251" s="72">
        <v>1</v>
      </c>
      <c r="J251" s="72">
        <v>7</v>
      </c>
      <c r="K251" s="72">
        <v>5</v>
      </c>
      <c r="L251" s="72">
        <v>8</v>
      </c>
      <c r="M251" s="72">
        <v>3</v>
      </c>
      <c r="N251" s="72">
        <v>24</v>
      </c>
      <c r="O251" s="72">
        <v>299401</v>
      </c>
      <c r="P251" s="72">
        <v>9.3219461524844602E-3</v>
      </c>
      <c r="Q251" s="86">
        <v>9.4901365120153378E-3</v>
      </c>
      <c r="R251" s="72">
        <v>2841</v>
      </c>
      <c r="S251" s="72">
        <v>-50</v>
      </c>
      <c r="T251" s="85">
        <v>-1.7599436818021785E-2</v>
      </c>
      <c r="U251" s="72" t="s">
        <v>113</v>
      </c>
      <c r="V251" s="72">
        <v>0</v>
      </c>
    </row>
    <row r="252" spans="1:22" ht="13.5" customHeight="1">
      <c r="A252" s="72" t="s">
        <v>23</v>
      </c>
      <c r="B252" s="72" t="s">
        <v>120</v>
      </c>
      <c r="C252" s="73" t="s">
        <v>64</v>
      </c>
      <c r="D252" s="72" t="s">
        <v>370</v>
      </c>
      <c r="E252" s="72" t="s">
        <v>361</v>
      </c>
      <c r="F252" s="72" t="s">
        <v>106</v>
      </c>
      <c r="G252" s="73" t="s">
        <v>47</v>
      </c>
      <c r="H252" s="72" t="s">
        <v>47</v>
      </c>
      <c r="I252" s="72">
        <v>1</v>
      </c>
      <c r="J252" s="72">
        <v>5</v>
      </c>
      <c r="K252" s="72">
        <v>3</v>
      </c>
      <c r="L252" s="72">
        <v>1</v>
      </c>
      <c r="M252" s="72">
        <v>3</v>
      </c>
      <c r="N252" s="72">
        <v>13</v>
      </c>
      <c r="O252" s="72">
        <v>299401</v>
      </c>
      <c r="P252" s="72">
        <v>8.0093252861546897E-3</v>
      </c>
      <c r="Q252" s="86">
        <v>4.3548543873536101E-3</v>
      </c>
      <c r="R252" s="72">
        <v>1304</v>
      </c>
      <c r="S252" s="72">
        <v>1094</v>
      </c>
      <c r="T252" s="85">
        <v>0.83895705521472386</v>
      </c>
      <c r="U252" s="72" t="s">
        <v>113</v>
      </c>
      <c r="V252" s="72">
        <v>1</v>
      </c>
    </row>
    <row r="253" spans="1:22" ht="13.5" customHeight="1">
      <c r="A253" s="72" t="s">
        <v>23</v>
      </c>
      <c r="B253" s="72" t="s">
        <v>120</v>
      </c>
      <c r="C253" s="73" t="s">
        <v>64</v>
      </c>
      <c r="D253" s="72" t="s">
        <v>367</v>
      </c>
      <c r="E253" s="72" t="s">
        <v>363</v>
      </c>
      <c r="F253" s="72" t="s">
        <v>108</v>
      </c>
      <c r="G253" s="73" t="s">
        <v>356</v>
      </c>
      <c r="H253" s="72" t="s">
        <v>50</v>
      </c>
      <c r="I253" s="72"/>
      <c r="J253" s="72"/>
      <c r="K253" s="72"/>
      <c r="L253" s="72"/>
      <c r="M253" s="72"/>
      <c r="N253" s="72">
        <v>10</v>
      </c>
      <c r="O253" s="72">
        <v>299401</v>
      </c>
      <c r="P253" s="72">
        <v>2.0374013446848875E-4</v>
      </c>
      <c r="Q253" s="86">
        <v>3.2886202593288721E-4</v>
      </c>
      <c r="R253" s="72">
        <v>98</v>
      </c>
      <c r="S253" s="72">
        <v>-37</v>
      </c>
      <c r="T253" s="85">
        <v>-0.37755102040816324</v>
      </c>
      <c r="U253" s="72" t="s">
        <v>113</v>
      </c>
      <c r="V253" s="72">
        <v>0</v>
      </c>
    </row>
    <row r="254" spans="1:22" ht="13.5" customHeight="1">
      <c r="A254" s="72" t="s">
        <v>23</v>
      </c>
      <c r="B254" s="72" t="s">
        <v>120</v>
      </c>
      <c r="C254" s="73" t="s">
        <v>64</v>
      </c>
      <c r="D254" s="72" t="s">
        <v>370</v>
      </c>
      <c r="E254" s="72" t="s">
        <v>360</v>
      </c>
      <c r="F254" s="72" t="s">
        <v>104</v>
      </c>
      <c r="G254" s="73" t="s">
        <v>105</v>
      </c>
      <c r="H254" s="72" t="s">
        <v>105</v>
      </c>
      <c r="I254" s="72">
        <v>5</v>
      </c>
      <c r="J254" s="72">
        <v>2</v>
      </c>
      <c r="K254" s="72">
        <v>0</v>
      </c>
      <c r="L254" s="72">
        <v>1</v>
      </c>
      <c r="M254" s="72">
        <v>0</v>
      </c>
      <c r="N254" s="72">
        <v>8</v>
      </c>
      <c r="O254" s="72">
        <v>299401</v>
      </c>
      <c r="P254" s="72">
        <v>2.3380015430810185E-4</v>
      </c>
      <c r="Q254" s="86">
        <v>2.8770854560624949E-4</v>
      </c>
      <c r="R254" s="72">
        <v>86</v>
      </c>
      <c r="S254" s="72">
        <v>-16</v>
      </c>
      <c r="T254" s="85">
        <v>-0.18604651162790697</v>
      </c>
      <c r="U254" s="72" t="s">
        <v>113</v>
      </c>
      <c r="V254" s="72">
        <v>0</v>
      </c>
    </row>
    <row r="255" spans="1:22" ht="13.5" customHeight="1">
      <c r="A255" s="72" t="s">
        <v>23</v>
      </c>
      <c r="B255" s="72" t="s">
        <v>120</v>
      </c>
      <c r="C255" s="73" t="s">
        <v>64</v>
      </c>
      <c r="D255" s="72" t="s">
        <v>370</v>
      </c>
      <c r="E255" s="72" t="s">
        <v>361</v>
      </c>
      <c r="F255" s="72" t="s">
        <v>104</v>
      </c>
      <c r="G255" s="73" t="s">
        <v>105</v>
      </c>
      <c r="H255" s="72" t="s">
        <v>105</v>
      </c>
      <c r="I255" s="72">
        <v>6</v>
      </c>
      <c r="J255" s="72">
        <v>0</v>
      </c>
      <c r="K255" s="72">
        <v>0</v>
      </c>
      <c r="L255" s="72">
        <v>0</v>
      </c>
      <c r="M255" s="72">
        <v>1</v>
      </c>
      <c r="N255" s="72">
        <v>7</v>
      </c>
      <c r="O255" s="72">
        <v>299401</v>
      </c>
      <c r="P255" s="72">
        <v>1.1356007494964947E-3</v>
      </c>
      <c r="Q255" s="86">
        <v>1.0148003437167622E-3</v>
      </c>
      <c r="R255" s="72">
        <v>304</v>
      </c>
      <c r="S255" s="72">
        <v>36</v>
      </c>
      <c r="T255" s="85">
        <v>0.11842105263157898</v>
      </c>
      <c r="U255" s="72" t="s">
        <v>113</v>
      </c>
      <c r="V255" s="72">
        <v>0</v>
      </c>
    </row>
    <row r="256" spans="1:22" ht="13.5" customHeight="1">
      <c r="A256" s="72" t="s">
        <v>23</v>
      </c>
      <c r="B256" s="72" t="s">
        <v>120</v>
      </c>
      <c r="C256" s="73" t="s">
        <v>64</v>
      </c>
      <c r="D256" s="72" t="s">
        <v>366</v>
      </c>
      <c r="E256" s="72" t="s">
        <v>363</v>
      </c>
      <c r="F256" s="72" t="s">
        <v>82</v>
      </c>
      <c r="G256" s="73" t="s">
        <v>41</v>
      </c>
      <c r="H256" s="72" t="s">
        <v>41</v>
      </c>
      <c r="I256" s="72"/>
      <c r="J256" s="72"/>
      <c r="K256" s="72"/>
      <c r="L256" s="72"/>
      <c r="M256" s="72"/>
      <c r="N256" s="72">
        <v>5</v>
      </c>
      <c r="O256" s="72">
        <v>299401</v>
      </c>
      <c r="P256" s="72">
        <v>3.6740024248416002E-4</v>
      </c>
      <c r="Q256" s="86">
        <v>2.7360339916758958E-4</v>
      </c>
      <c r="R256" s="72">
        <v>82</v>
      </c>
      <c r="S256" s="72">
        <v>28</v>
      </c>
      <c r="T256" s="85">
        <v>0.34146341463414642</v>
      </c>
      <c r="U256" s="72" t="s">
        <v>113</v>
      </c>
      <c r="V256" s="72">
        <v>0</v>
      </c>
    </row>
    <row r="257" spans="1:22" ht="13.5" customHeight="1">
      <c r="A257" s="72" t="s">
        <v>23</v>
      </c>
      <c r="B257" s="72" t="s">
        <v>120</v>
      </c>
      <c r="C257" s="73" t="s">
        <v>64</v>
      </c>
      <c r="D257" s="72" t="s">
        <v>367</v>
      </c>
      <c r="E257" s="72" t="s">
        <v>363</v>
      </c>
      <c r="F257" s="72" t="s">
        <v>109</v>
      </c>
      <c r="G257" s="73" t="s">
        <v>51</v>
      </c>
      <c r="H257" s="72" t="s">
        <v>51</v>
      </c>
      <c r="I257" s="72"/>
      <c r="J257" s="72"/>
      <c r="K257" s="72"/>
      <c r="L257" s="72"/>
      <c r="M257" s="72"/>
      <c r="N257" s="72">
        <v>5</v>
      </c>
      <c r="O257" s="72">
        <v>299401</v>
      </c>
      <c r="P257" s="72">
        <v>1.4696009699366401E-4</v>
      </c>
      <c r="Q257" s="86">
        <v>1.7848792676996235E-4</v>
      </c>
      <c r="R257" s="72">
        <v>53</v>
      </c>
      <c r="S257" s="72">
        <v>-9</v>
      </c>
      <c r="T257" s="85">
        <v>-0.16981132075471694</v>
      </c>
      <c r="U257" s="72" t="s">
        <v>113</v>
      </c>
      <c r="V257" s="72">
        <v>0</v>
      </c>
    </row>
    <row r="258" spans="1:22" ht="13.5" customHeight="1">
      <c r="A258" s="72" t="s">
        <v>23</v>
      </c>
      <c r="B258" s="72" t="s">
        <v>120</v>
      </c>
      <c r="C258" s="73" t="s">
        <v>64</v>
      </c>
      <c r="D258" s="72" t="s">
        <v>366</v>
      </c>
      <c r="E258" s="72" t="s">
        <v>363</v>
      </c>
      <c r="F258" s="72" t="s">
        <v>93</v>
      </c>
      <c r="G258" s="73" t="s">
        <v>354</v>
      </c>
      <c r="H258" s="72" t="s">
        <v>42</v>
      </c>
      <c r="I258" s="72"/>
      <c r="J258" s="72"/>
      <c r="K258" s="72"/>
      <c r="L258" s="72"/>
      <c r="M258" s="72"/>
      <c r="N258" s="72">
        <v>0</v>
      </c>
      <c r="O258" s="72">
        <v>299401</v>
      </c>
      <c r="P258" s="72">
        <v>1.9271812719396395E-3</v>
      </c>
      <c r="Q258" s="86">
        <v>1.9414322400630431E-3</v>
      </c>
      <c r="R258" s="72">
        <v>581</v>
      </c>
      <c r="S258" s="72">
        <v>-4</v>
      </c>
      <c r="T258" s="85">
        <v>-6.8846815834767705E-3</v>
      </c>
      <c r="U258" s="72" t="s">
        <v>113</v>
      </c>
      <c r="V258" s="72">
        <v>0</v>
      </c>
    </row>
    <row r="259" spans="1:22" ht="13.5" customHeight="1">
      <c r="A259" s="72" t="s">
        <v>23</v>
      </c>
      <c r="B259" s="72" t="s">
        <v>120</v>
      </c>
      <c r="C259" s="73" t="s">
        <v>64</v>
      </c>
      <c r="D259" s="72" t="s">
        <v>366</v>
      </c>
      <c r="E259" s="72" t="s">
        <v>363</v>
      </c>
      <c r="F259" s="72" t="s">
        <v>94</v>
      </c>
      <c r="G259" s="73" t="s">
        <v>36</v>
      </c>
      <c r="H259" s="72" t="s">
        <v>36</v>
      </c>
      <c r="I259" s="72"/>
      <c r="J259" s="72"/>
      <c r="K259" s="72"/>
      <c r="L259" s="72"/>
      <c r="M259" s="72"/>
      <c r="N259" s="72">
        <v>0</v>
      </c>
      <c r="O259" s="72">
        <v>299401</v>
      </c>
      <c r="P259" s="72">
        <v>1.3627208993957935E-3</v>
      </c>
      <c r="Q259" s="86">
        <v>1.2736161029968792E-3</v>
      </c>
      <c r="R259" s="72">
        <v>381</v>
      </c>
      <c r="S259" s="72">
        <v>27</v>
      </c>
      <c r="T259" s="85">
        <v>7.0866141732283561E-2</v>
      </c>
      <c r="U259" s="72" t="s">
        <v>113</v>
      </c>
      <c r="V259" s="72">
        <v>0</v>
      </c>
    </row>
    <row r="260" spans="1:22" ht="13.5" customHeight="1">
      <c r="A260" s="72" t="s">
        <v>23</v>
      </c>
      <c r="B260" s="72" t="s">
        <v>120</v>
      </c>
      <c r="C260" s="73" t="s">
        <v>64</v>
      </c>
      <c r="D260" s="72" t="s">
        <v>366</v>
      </c>
      <c r="E260" s="72" t="s">
        <v>363</v>
      </c>
      <c r="F260" s="72" t="s">
        <v>95</v>
      </c>
      <c r="G260" s="73" t="s">
        <v>355</v>
      </c>
      <c r="H260" s="72" t="s">
        <v>43</v>
      </c>
      <c r="I260" s="72"/>
      <c r="J260" s="72"/>
      <c r="K260" s="72"/>
      <c r="L260" s="72"/>
      <c r="M260" s="72"/>
      <c r="N260" s="72">
        <v>0</v>
      </c>
      <c r="O260" s="72">
        <v>299401</v>
      </c>
      <c r="P260" s="72">
        <v>4.4756029538979493E-4</v>
      </c>
      <c r="Q260" s="86">
        <v>2.9340544744330734E-4</v>
      </c>
      <c r="R260" s="72">
        <v>88</v>
      </c>
      <c r="S260" s="72">
        <v>46</v>
      </c>
      <c r="T260" s="85">
        <v>0.52272727272727271</v>
      </c>
      <c r="U260" s="72" t="s">
        <v>113</v>
      </c>
      <c r="V260" s="72">
        <v>0</v>
      </c>
    </row>
    <row r="261" spans="1:22" ht="13.5" customHeight="1">
      <c r="A261" s="72" t="s">
        <v>23</v>
      </c>
      <c r="B261" s="72" t="s">
        <v>118</v>
      </c>
      <c r="C261" s="73" t="s">
        <v>65</v>
      </c>
      <c r="D261" s="72" t="s">
        <v>366</v>
      </c>
      <c r="E261" s="72" t="s">
        <v>363</v>
      </c>
      <c r="F261" s="72" t="s">
        <v>81</v>
      </c>
      <c r="G261" s="73" t="s">
        <v>28</v>
      </c>
      <c r="H261" s="72" t="s">
        <v>28</v>
      </c>
      <c r="I261" s="72"/>
      <c r="J261" s="72"/>
      <c r="K261" s="72"/>
      <c r="L261" s="72"/>
      <c r="M261" s="72"/>
      <c r="N261" s="72">
        <v>3301</v>
      </c>
      <c r="O261" s="72">
        <v>299401</v>
      </c>
      <c r="P261" s="72">
        <v>5.6780037474824732E-5</v>
      </c>
      <c r="Q261" s="86">
        <v>5.0736749492488366E-5</v>
      </c>
      <c r="R261" s="72">
        <v>15</v>
      </c>
      <c r="S261" s="72">
        <v>2</v>
      </c>
      <c r="T261" s="85">
        <v>0.1333333333333333</v>
      </c>
      <c r="U261" s="72" t="s">
        <v>113</v>
      </c>
      <c r="V261" s="72">
        <v>0</v>
      </c>
    </row>
    <row r="262" spans="1:22" ht="13.5" customHeight="1">
      <c r="A262" s="72" t="s">
        <v>23</v>
      </c>
      <c r="B262" s="72" t="s">
        <v>118</v>
      </c>
      <c r="C262" s="73" t="s">
        <v>65</v>
      </c>
      <c r="D262" s="72" t="s">
        <v>369</v>
      </c>
      <c r="E262" s="72" t="s">
        <v>360</v>
      </c>
      <c r="F262" s="72" t="s">
        <v>98</v>
      </c>
      <c r="G262" s="73" t="s">
        <v>99</v>
      </c>
      <c r="H262" s="72" t="s">
        <v>45</v>
      </c>
      <c r="I262" s="72">
        <v>13</v>
      </c>
      <c r="J262" s="72">
        <v>109</v>
      </c>
      <c r="K262" s="72">
        <v>141</v>
      </c>
      <c r="L262" s="72">
        <v>538</v>
      </c>
      <c r="M262" s="72">
        <v>431</v>
      </c>
      <c r="N262" s="72">
        <v>1232</v>
      </c>
      <c r="O262" s="72">
        <v>299401</v>
      </c>
      <c r="P262" s="72">
        <v>2.505001653301091E-4</v>
      </c>
      <c r="Q262" s="86">
        <v>2.3237072524386567E-4</v>
      </c>
      <c r="R262" s="72">
        <v>70</v>
      </c>
      <c r="S262" s="72">
        <v>5</v>
      </c>
      <c r="T262" s="85">
        <v>7.1428571428571397E-2</v>
      </c>
      <c r="U262" s="72" t="s">
        <v>113</v>
      </c>
      <c r="V262" s="72">
        <v>0</v>
      </c>
    </row>
    <row r="263" spans="1:22" ht="13.5" customHeight="1">
      <c r="A263" s="72" t="s">
        <v>23</v>
      </c>
      <c r="B263" s="72" t="s">
        <v>118</v>
      </c>
      <c r="C263" s="73" t="s">
        <v>65</v>
      </c>
      <c r="D263" s="72" t="s">
        <v>366</v>
      </c>
      <c r="E263" s="72" t="s">
        <v>363</v>
      </c>
      <c r="F263" s="72" t="s">
        <v>84</v>
      </c>
      <c r="G263" s="73" t="s">
        <v>345</v>
      </c>
      <c r="H263" s="72" t="s">
        <v>33</v>
      </c>
      <c r="I263" s="72"/>
      <c r="J263" s="72"/>
      <c r="K263" s="72"/>
      <c r="L263" s="72"/>
      <c r="M263" s="72"/>
      <c r="N263" s="72">
        <v>1194</v>
      </c>
      <c r="O263" s="72">
        <v>299401</v>
      </c>
      <c r="P263" s="72">
        <v>3.7742024909736443E-4</v>
      </c>
      <c r="Q263" s="86">
        <v>1.8409247473052899E-4</v>
      </c>
      <c r="R263" s="72">
        <v>55</v>
      </c>
      <c r="S263" s="72">
        <v>58</v>
      </c>
      <c r="T263" s="85">
        <v>1.0545454545454547</v>
      </c>
      <c r="U263" s="72" t="s">
        <v>113</v>
      </c>
      <c r="V263" s="72">
        <v>0</v>
      </c>
    </row>
    <row r="264" spans="1:22" ht="13.5" customHeight="1">
      <c r="A264" s="72" t="s">
        <v>23</v>
      </c>
      <c r="B264" s="72" t="s">
        <v>118</v>
      </c>
      <c r="C264" s="73" t="s">
        <v>65</v>
      </c>
      <c r="D264" s="72" t="s">
        <v>369</v>
      </c>
      <c r="E264" s="72" t="s">
        <v>361</v>
      </c>
      <c r="F264" s="72" t="s">
        <v>98</v>
      </c>
      <c r="G264" s="73" t="s">
        <v>99</v>
      </c>
      <c r="H264" s="72" t="s">
        <v>45</v>
      </c>
      <c r="I264" s="72">
        <v>21</v>
      </c>
      <c r="J264" s="72">
        <v>91</v>
      </c>
      <c r="K264" s="72">
        <v>92</v>
      </c>
      <c r="L264" s="72">
        <v>383</v>
      </c>
      <c r="M264" s="72">
        <v>263</v>
      </c>
      <c r="N264" s="72">
        <v>850</v>
      </c>
      <c r="O264" s="72">
        <v>299401</v>
      </c>
      <c r="P264" s="72">
        <v>1.2024007935845237E-4</v>
      </c>
      <c r="Q264" s="86">
        <v>8.066568957631028E-5</v>
      </c>
      <c r="R264" s="72">
        <v>24</v>
      </c>
      <c r="S264" s="72">
        <v>12</v>
      </c>
      <c r="T264" s="85">
        <v>0.5</v>
      </c>
      <c r="U264" s="72" t="s">
        <v>113</v>
      </c>
      <c r="V264" s="72">
        <v>0</v>
      </c>
    </row>
    <row r="265" spans="1:22" ht="13.5" customHeight="1">
      <c r="A265" s="72" t="s">
        <v>23</v>
      </c>
      <c r="B265" s="72" t="s">
        <v>118</v>
      </c>
      <c r="C265" s="73" t="s">
        <v>65</v>
      </c>
      <c r="D265" s="72" t="s">
        <v>366</v>
      </c>
      <c r="E265" s="72" t="s">
        <v>363</v>
      </c>
      <c r="F265" s="72" t="s">
        <v>85</v>
      </c>
      <c r="G265" s="73" t="s">
        <v>346</v>
      </c>
      <c r="H265" s="72" t="s">
        <v>25</v>
      </c>
      <c r="I265" s="72"/>
      <c r="J265" s="72"/>
      <c r="K265" s="72"/>
      <c r="L265" s="72"/>
      <c r="M265" s="72"/>
      <c r="N265" s="72">
        <v>732</v>
      </c>
      <c r="O265" s="72">
        <v>299401</v>
      </c>
      <c r="P265" s="72">
        <v>1.7034011242447421E-3</v>
      </c>
      <c r="Q265" s="86">
        <v>1.0839071616084404E-3</v>
      </c>
      <c r="R265" s="72">
        <v>325</v>
      </c>
      <c r="S265" s="72">
        <v>185</v>
      </c>
      <c r="T265" s="85">
        <v>0.56923076923076921</v>
      </c>
      <c r="U265" s="72" t="s">
        <v>113</v>
      </c>
      <c r="V265" s="72">
        <v>0</v>
      </c>
    </row>
    <row r="266" spans="1:22" ht="13.5" customHeight="1">
      <c r="A266" s="72" t="s">
        <v>23</v>
      </c>
      <c r="B266" s="72" t="s">
        <v>118</v>
      </c>
      <c r="C266" s="73" t="s">
        <v>65</v>
      </c>
      <c r="D266" s="72" t="s">
        <v>366</v>
      </c>
      <c r="E266" s="72" t="s">
        <v>363</v>
      </c>
      <c r="F266" s="72" t="s">
        <v>96</v>
      </c>
      <c r="G266" s="73" t="s">
        <v>32</v>
      </c>
      <c r="H266" s="72" t="s">
        <v>32</v>
      </c>
      <c r="I266" s="72"/>
      <c r="J266" s="72"/>
      <c r="K266" s="72"/>
      <c r="L266" s="72"/>
      <c r="M266" s="72"/>
      <c r="N266" s="72">
        <v>457</v>
      </c>
      <c r="O266" s="72">
        <v>299401</v>
      </c>
      <c r="P266" s="72">
        <v>2.0507613535024932E-3</v>
      </c>
      <c r="Q266" s="86">
        <v>1.4280277212541282E-3</v>
      </c>
      <c r="R266" s="72">
        <v>428</v>
      </c>
      <c r="S266" s="72">
        <v>186</v>
      </c>
      <c r="T266" s="85">
        <v>0.43457943925233655</v>
      </c>
      <c r="U266" s="72" t="s">
        <v>113</v>
      </c>
      <c r="V266" s="72">
        <v>0</v>
      </c>
    </row>
    <row r="267" spans="1:22" ht="13.5" customHeight="1">
      <c r="A267" s="72" t="s">
        <v>23</v>
      </c>
      <c r="B267" s="72" t="s">
        <v>118</v>
      </c>
      <c r="C267" s="73" t="s">
        <v>65</v>
      </c>
      <c r="D267" s="72" t="s">
        <v>366</v>
      </c>
      <c r="E267" s="72" t="s">
        <v>363</v>
      </c>
      <c r="F267" s="72" t="s">
        <v>88</v>
      </c>
      <c r="G267" s="73" t="s">
        <v>349</v>
      </c>
      <c r="H267" s="72" t="s">
        <v>34</v>
      </c>
      <c r="I267" s="72"/>
      <c r="J267" s="72"/>
      <c r="K267" s="72"/>
      <c r="L267" s="72"/>
      <c r="M267" s="72"/>
      <c r="N267" s="72">
        <v>368</v>
      </c>
      <c r="O267" s="72">
        <v>299401</v>
      </c>
      <c r="P267" s="72">
        <v>4.6760030861620367E-5</v>
      </c>
      <c r="Q267" s="86">
        <v>1.6024742201959825E-5</v>
      </c>
      <c r="R267" s="72">
        <v>5</v>
      </c>
      <c r="S267" s="72">
        <v>9</v>
      </c>
      <c r="T267" s="85">
        <v>1.7999999999999998</v>
      </c>
      <c r="U267" s="72" t="s">
        <v>113</v>
      </c>
      <c r="V267" s="72">
        <v>0</v>
      </c>
    </row>
    <row r="268" spans="1:22" ht="13.5" customHeight="1">
      <c r="A268" s="72" t="s">
        <v>23</v>
      </c>
      <c r="B268" s="72" t="s">
        <v>118</v>
      </c>
      <c r="C268" s="73" t="s">
        <v>65</v>
      </c>
      <c r="D268" s="72" t="s">
        <v>366</v>
      </c>
      <c r="E268" s="72" t="s">
        <v>363</v>
      </c>
      <c r="F268" s="72" t="s">
        <v>78</v>
      </c>
      <c r="G268" s="73" t="s">
        <v>344</v>
      </c>
      <c r="H268" s="72" t="s">
        <v>35</v>
      </c>
      <c r="I268" s="72"/>
      <c r="J268" s="72"/>
      <c r="K268" s="72"/>
      <c r="L268" s="72"/>
      <c r="M268" s="72"/>
      <c r="N268" s="72">
        <v>357</v>
      </c>
      <c r="O268" s="72">
        <v>467158</v>
      </c>
      <c r="P268" s="72">
        <v>9.1938915741569226E-3</v>
      </c>
      <c r="Q268" s="86">
        <v>9.1938915741569226E-3</v>
      </c>
      <c r="R268" s="72">
        <v>4295</v>
      </c>
      <c r="S268" s="72">
        <v>0</v>
      </c>
      <c r="T268" s="85">
        <v>0</v>
      </c>
      <c r="U268" s="72" t="s">
        <v>115</v>
      </c>
      <c r="V268" s="72">
        <v>0</v>
      </c>
    </row>
    <row r="269" spans="1:22" ht="13.5" customHeight="1">
      <c r="A269" s="72" t="s">
        <v>23</v>
      </c>
      <c r="B269" s="72" t="s">
        <v>118</v>
      </c>
      <c r="C269" s="73" t="s">
        <v>65</v>
      </c>
      <c r="D269" s="72" t="s">
        <v>366</v>
      </c>
      <c r="E269" s="72" t="s">
        <v>363</v>
      </c>
      <c r="F269" s="72" t="s">
        <v>97</v>
      </c>
      <c r="G269" s="73" t="s">
        <v>31</v>
      </c>
      <c r="H269" s="72" t="s">
        <v>31</v>
      </c>
      <c r="I269" s="72"/>
      <c r="J269" s="72"/>
      <c r="K269" s="72"/>
      <c r="L269" s="72"/>
      <c r="M269" s="72"/>
      <c r="N269" s="72">
        <v>294</v>
      </c>
      <c r="O269" s="72">
        <v>467158</v>
      </c>
      <c r="P269" s="72">
        <v>1.5069847888722872E-3</v>
      </c>
      <c r="Q269" s="86">
        <v>2.2086762611347116E-3</v>
      </c>
      <c r="R269" s="72">
        <v>1032</v>
      </c>
      <c r="S269" s="72">
        <v>-328</v>
      </c>
      <c r="T269" s="85">
        <v>-0.31782945736434109</v>
      </c>
      <c r="U269" s="72" t="s">
        <v>115</v>
      </c>
      <c r="V269" s="72">
        <v>0</v>
      </c>
    </row>
    <row r="270" spans="1:22" ht="13.5" customHeight="1">
      <c r="A270" s="72" t="s">
        <v>23</v>
      </c>
      <c r="B270" s="72" t="s">
        <v>118</v>
      </c>
      <c r="C270" s="73" t="s">
        <v>65</v>
      </c>
      <c r="D270" s="72" t="s">
        <v>370</v>
      </c>
      <c r="E270" s="72" t="s">
        <v>360</v>
      </c>
      <c r="F270" s="72" t="s">
        <v>100</v>
      </c>
      <c r="G270" s="73" t="s">
        <v>101</v>
      </c>
      <c r="H270" s="72" t="s">
        <v>101</v>
      </c>
      <c r="I270" s="72">
        <v>38</v>
      </c>
      <c r="J270" s="72">
        <v>148</v>
      </c>
      <c r="K270" s="72">
        <v>46</v>
      </c>
      <c r="L270" s="72">
        <v>43</v>
      </c>
      <c r="M270" s="72">
        <v>11</v>
      </c>
      <c r="N270" s="72">
        <v>286</v>
      </c>
      <c r="O270" s="72">
        <v>467158</v>
      </c>
      <c r="P270" s="72">
        <v>7.2780515371672968E-5</v>
      </c>
      <c r="Q270" s="86">
        <v>1.2542301865672633E-4</v>
      </c>
      <c r="R270" s="72">
        <v>59</v>
      </c>
      <c r="S270" s="72">
        <v>-25</v>
      </c>
      <c r="T270" s="85">
        <v>-0.42372881355932202</v>
      </c>
      <c r="U270" s="72" t="s">
        <v>115</v>
      </c>
      <c r="V270" s="72">
        <v>0</v>
      </c>
    </row>
    <row r="271" spans="1:22" ht="13.5" customHeight="1">
      <c r="A271" s="72" t="s">
        <v>23</v>
      </c>
      <c r="B271" s="72" t="s">
        <v>118</v>
      </c>
      <c r="C271" s="73" t="s">
        <v>65</v>
      </c>
      <c r="D271" s="72" t="s">
        <v>370</v>
      </c>
      <c r="E271" s="72" t="s">
        <v>361</v>
      </c>
      <c r="F271" s="72" t="s">
        <v>102</v>
      </c>
      <c r="G271" s="73" t="s">
        <v>103</v>
      </c>
      <c r="H271" s="72" t="s">
        <v>103</v>
      </c>
      <c r="I271" s="72">
        <v>39</v>
      </c>
      <c r="J271" s="72">
        <v>139</v>
      </c>
      <c r="K271" s="72">
        <v>45</v>
      </c>
      <c r="L271" s="72">
        <v>29</v>
      </c>
      <c r="M271" s="72">
        <v>18</v>
      </c>
      <c r="N271" s="72">
        <v>270</v>
      </c>
      <c r="O271" s="72">
        <v>467158</v>
      </c>
      <c r="P271" s="72">
        <v>5.7154110600696119E-4</v>
      </c>
      <c r="Q271" s="86">
        <v>6.8376722070839942E-4</v>
      </c>
      <c r="R271" s="72">
        <v>319</v>
      </c>
      <c r="S271" s="72">
        <v>-52</v>
      </c>
      <c r="T271" s="85">
        <v>-0.1630094043887147</v>
      </c>
      <c r="U271" s="72" t="s">
        <v>115</v>
      </c>
      <c r="V271" s="72">
        <v>0</v>
      </c>
    </row>
    <row r="272" spans="1:22" ht="13.5" customHeight="1">
      <c r="A272" s="72" t="s">
        <v>23</v>
      </c>
      <c r="B272" s="72" t="s">
        <v>118</v>
      </c>
      <c r="C272" s="73" t="s">
        <v>65</v>
      </c>
      <c r="D272" s="72" t="s">
        <v>370</v>
      </c>
      <c r="E272" s="72" t="s">
        <v>360</v>
      </c>
      <c r="F272" s="72" t="s">
        <v>102</v>
      </c>
      <c r="G272" s="73" t="s">
        <v>103</v>
      </c>
      <c r="H272" s="72" t="s">
        <v>103</v>
      </c>
      <c r="I272" s="72">
        <v>39</v>
      </c>
      <c r="J272" s="72">
        <v>143</v>
      </c>
      <c r="K272" s="72">
        <v>19</v>
      </c>
      <c r="L272" s="72">
        <v>16</v>
      </c>
      <c r="M272" s="72">
        <v>9</v>
      </c>
      <c r="N272" s="72">
        <v>226</v>
      </c>
      <c r="O272" s="72">
        <v>467158</v>
      </c>
      <c r="P272" s="72">
        <v>1.0140038273988673E-2</v>
      </c>
      <c r="Q272" s="86">
        <v>1.7699771992152287E-2</v>
      </c>
      <c r="R272" s="72">
        <v>8269</v>
      </c>
      <c r="S272" s="72">
        <v>-3532</v>
      </c>
      <c r="T272" s="85">
        <v>-0.42713750151167007</v>
      </c>
      <c r="U272" s="72" t="s">
        <v>115</v>
      </c>
      <c r="V272" s="72">
        <v>0</v>
      </c>
    </row>
    <row r="273" spans="1:22" ht="13.5" customHeight="1">
      <c r="A273" s="72" t="s">
        <v>23</v>
      </c>
      <c r="B273" s="72" t="s">
        <v>118</v>
      </c>
      <c r="C273" s="73" t="s">
        <v>65</v>
      </c>
      <c r="D273" s="72" t="s">
        <v>366</v>
      </c>
      <c r="E273" s="72" t="s">
        <v>363</v>
      </c>
      <c r="F273" s="72" t="s">
        <v>92</v>
      </c>
      <c r="G273" s="73" t="s">
        <v>353</v>
      </c>
      <c r="H273" s="72" t="s">
        <v>30</v>
      </c>
      <c r="I273" s="72"/>
      <c r="J273" s="72"/>
      <c r="K273" s="72"/>
      <c r="L273" s="72"/>
      <c r="M273" s="72"/>
      <c r="N273" s="72">
        <v>213</v>
      </c>
      <c r="O273" s="72">
        <v>467158</v>
      </c>
      <c r="P273" s="72">
        <v>1.6268585788962192E-4</v>
      </c>
      <c r="Q273" s="86">
        <v>1.4395880160841243E-4</v>
      </c>
      <c r="R273" s="72">
        <v>67</v>
      </c>
      <c r="S273" s="72">
        <v>9</v>
      </c>
      <c r="T273" s="85">
        <v>0.13432835820895517</v>
      </c>
      <c r="U273" s="72" t="s">
        <v>115</v>
      </c>
      <c r="V273" s="72">
        <v>0</v>
      </c>
    </row>
    <row r="274" spans="1:22" ht="13.5" customHeight="1">
      <c r="A274" s="72" t="s">
        <v>23</v>
      </c>
      <c r="B274" s="72" t="s">
        <v>118</v>
      </c>
      <c r="C274" s="73" t="s">
        <v>65</v>
      </c>
      <c r="D274" s="72" t="s">
        <v>366</v>
      </c>
      <c r="E274" s="72" t="s">
        <v>363</v>
      </c>
      <c r="F274" s="72" t="s">
        <v>80</v>
      </c>
      <c r="G274" s="73" t="s">
        <v>26</v>
      </c>
      <c r="H274" s="72" t="s">
        <v>26</v>
      </c>
      <c r="I274" s="72"/>
      <c r="J274" s="72"/>
      <c r="K274" s="72"/>
      <c r="L274" s="72"/>
      <c r="M274" s="72"/>
      <c r="N274" s="72">
        <v>208</v>
      </c>
      <c r="O274" s="72">
        <v>467158</v>
      </c>
      <c r="P274" s="72">
        <v>5.8866593315323723E-4</v>
      </c>
      <c r="Q274" s="86">
        <v>2.1055331719514962E-3</v>
      </c>
      <c r="R274" s="72">
        <v>984</v>
      </c>
      <c r="S274" s="72">
        <v>-709</v>
      </c>
      <c r="T274" s="85">
        <v>-0.72052845528455278</v>
      </c>
      <c r="U274" s="72" t="s">
        <v>115</v>
      </c>
      <c r="V274" s="72">
        <v>1</v>
      </c>
    </row>
    <row r="275" spans="1:22" ht="13.5" customHeight="1">
      <c r="A275" s="72" t="s">
        <v>23</v>
      </c>
      <c r="B275" s="72" t="s">
        <v>118</v>
      </c>
      <c r="C275" s="73" t="s">
        <v>65</v>
      </c>
      <c r="D275" s="72" t="s">
        <v>366</v>
      </c>
      <c r="E275" s="72" t="s">
        <v>363</v>
      </c>
      <c r="F275" s="72" t="s">
        <v>91</v>
      </c>
      <c r="G275" s="73" t="s">
        <v>352</v>
      </c>
      <c r="H275" s="72" t="s">
        <v>29</v>
      </c>
      <c r="I275" s="72"/>
      <c r="J275" s="72"/>
      <c r="K275" s="72"/>
      <c r="L275" s="72"/>
      <c r="M275" s="72"/>
      <c r="N275" s="72">
        <v>205</v>
      </c>
      <c r="O275" s="72">
        <v>467158</v>
      </c>
      <c r="P275" s="72">
        <v>7.4600028255964795E-3</v>
      </c>
      <c r="Q275" s="86">
        <v>9.4901365120153378E-3</v>
      </c>
      <c r="R275" s="72">
        <v>4433</v>
      </c>
      <c r="S275" s="72">
        <v>-948</v>
      </c>
      <c r="T275" s="85">
        <v>-0.21385066546356868</v>
      </c>
      <c r="U275" s="72" t="s">
        <v>115</v>
      </c>
      <c r="V275" s="72">
        <v>0</v>
      </c>
    </row>
    <row r="276" spans="1:22" ht="13.5" customHeight="1">
      <c r="A276" s="72" t="s">
        <v>23</v>
      </c>
      <c r="B276" s="72" t="s">
        <v>118</v>
      </c>
      <c r="C276" s="73" t="s">
        <v>65</v>
      </c>
      <c r="D276" s="72" t="s">
        <v>370</v>
      </c>
      <c r="E276" s="72" t="s">
        <v>361</v>
      </c>
      <c r="F276" s="72" t="s">
        <v>100</v>
      </c>
      <c r="G276" s="73" t="s">
        <v>101</v>
      </c>
      <c r="H276" s="72" t="s">
        <v>101</v>
      </c>
      <c r="I276" s="72">
        <v>46</v>
      </c>
      <c r="J276" s="72">
        <v>96</v>
      </c>
      <c r="K276" s="72">
        <v>31</v>
      </c>
      <c r="L276" s="72">
        <v>18</v>
      </c>
      <c r="M276" s="72">
        <v>12</v>
      </c>
      <c r="N276" s="72">
        <v>203</v>
      </c>
      <c r="O276" s="72">
        <v>467158</v>
      </c>
      <c r="P276" s="72">
        <v>6.8606338754768192E-3</v>
      </c>
      <c r="Q276" s="86">
        <v>4.3548543873536101E-3</v>
      </c>
      <c r="R276" s="72">
        <v>2034</v>
      </c>
      <c r="S276" s="72">
        <v>1171</v>
      </c>
      <c r="T276" s="85">
        <v>0.57571288102261553</v>
      </c>
      <c r="U276" s="72" t="s">
        <v>115</v>
      </c>
      <c r="V276" s="72">
        <v>1</v>
      </c>
    </row>
    <row r="277" spans="1:22" ht="13.5" customHeight="1">
      <c r="A277" s="72" t="s">
        <v>23</v>
      </c>
      <c r="B277" s="72" t="s">
        <v>118</v>
      </c>
      <c r="C277" s="73" t="s">
        <v>65</v>
      </c>
      <c r="D277" s="72" t="s">
        <v>366</v>
      </c>
      <c r="E277" s="72" t="s">
        <v>363</v>
      </c>
      <c r="F277" s="72" t="s">
        <v>83</v>
      </c>
      <c r="G277" s="73" t="s">
        <v>27</v>
      </c>
      <c r="H277" s="72" t="s">
        <v>27</v>
      </c>
      <c r="I277" s="72"/>
      <c r="J277" s="72"/>
      <c r="K277" s="72"/>
      <c r="L277" s="72"/>
      <c r="M277" s="72"/>
      <c r="N277" s="72">
        <v>186</v>
      </c>
      <c r="O277" s="72">
        <v>467158</v>
      </c>
      <c r="P277" s="72">
        <v>0</v>
      </c>
      <c r="Q277" s="86">
        <v>3.2886202593288721E-4</v>
      </c>
      <c r="R277" s="72">
        <v>154</v>
      </c>
      <c r="S277" s="72">
        <v>-154</v>
      </c>
      <c r="T277" s="85">
        <v>-1</v>
      </c>
      <c r="U277" s="72" t="s">
        <v>115</v>
      </c>
      <c r="V277" s="72">
        <v>0</v>
      </c>
    </row>
    <row r="278" spans="1:22" ht="13.5" customHeight="1">
      <c r="A278" s="72" t="s">
        <v>23</v>
      </c>
      <c r="B278" s="72" t="s">
        <v>118</v>
      </c>
      <c r="C278" s="73" t="s">
        <v>65</v>
      </c>
      <c r="D278" s="72" t="s">
        <v>366</v>
      </c>
      <c r="E278" s="72" t="s">
        <v>363</v>
      </c>
      <c r="F278" s="72" t="s">
        <v>89</v>
      </c>
      <c r="G278" s="73" t="s">
        <v>350</v>
      </c>
      <c r="H278" s="72" t="s">
        <v>39</v>
      </c>
      <c r="I278" s="72"/>
      <c r="J278" s="72"/>
      <c r="K278" s="72"/>
      <c r="L278" s="72"/>
      <c r="M278" s="72"/>
      <c r="N278" s="72">
        <v>131</v>
      </c>
      <c r="O278" s="72">
        <v>467158</v>
      </c>
      <c r="P278" s="72">
        <v>2.1620094272173441E-4</v>
      </c>
      <c r="Q278" s="86">
        <v>2.8770854560624949E-4</v>
      </c>
      <c r="R278" s="72">
        <v>134</v>
      </c>
      <c r="S278" s="72">
        <v>-33</v>
      </c>
      <c r="T278" s="85">
        <v>-0.24626865671641796</v>
      </c>
      <c r="U278" s="72" t="s">
        <v>115</v>
      </c>
      <c r="V278" s="72">
        <v>0</v>
      </c>
    </row>
    <row r="279" spans="1:22" ht="13.5" customHeight="1">
      <c r="A279" s="72" t="s">
        <v>23</v>
      </c>
      <c r="B279" s="72" t="s">
        <v>118</v>
      </c>
      <c r="C279" s="73" t="s">
        <v>65</v>
      </c>
      <c r="D279" s="72" t="s">
        <v>367</v>
      </c>
      <c r="E279" s="72" t="s">
        <v>363</v>
      </c>
      <c r="F279" s="72" t="s">
        <v>107</v>
      </c>
      <c r="G279" s="73" t="s">
        <v>49</v>
      </c>
      <c r="H279" s="72" t="s">
        <v>49</v>
      </c>
      <c r="I279" s="72"/>
      <c r="J279" s="72"/>
      <c r="K279" s="72"/>
      <c r="L279" s="72"/>
      <c r="M279" s="72"/>
      <c r="N279" s="72">
        <v>82</v>
      </c>
      <c r="O279" s="72">
        <v>467158</v>
      </c>
      <c r="P279" s="72">
        <v>2.226227529015879E-4</v>
      </c>
      <c r="Q279" s="86">
        <v>1.0148003437167622E-3</v>
      </c>
      <c r="R279" s="72">
        <v>474</v>
      </c>
      <c r="S279" s="72">
        <v>-370</v>
      </c>
      <c r="T279" s="85">
        <v>-0.78059071729957807</v>
      </c>
      <c r="U279" s="72" t="s">
        <v>115</v>
      </c>
      <c r="V279" s="72">
        <v>0</v>
      </c>
    </row>
    <row r="280" spans="1:22" ht="13.5" customHeight="1">
      <c r="A280" s="72" t="s">
        <v>23</v>
      </c>
      <c r="B280" s="72" t="s">
        <v>118</v>
      </c>
      <c r="C280" s="73" t="s">
        <v>65</v>
      </c>
      <c r="D280" s="72" t="s">
        <v>366</v>
      </c>
      <c r="E280" s="72" t="s">
        <v>363</v>
      </c>
      <c r="F280" s="72" t="s">
        <v>86</v>
      </c>
      <c r="G280" s="73" t="s">
        <v>347</v>
      </c>
      <c r="H280" s="72" t="s">
        <v>40</v>
      </c>
      <c r="I280" s="72"/>
      <c r="J280" s="72"/>
      <c r="K280" s="72"/>
      <c r="L280" s="72"/>
      <c r="M280" s="72"/>
      <c r="N280" s="72">
        <v>74</v>
      </c>
      <c r="O280" s="72">
        <v>467158</v>
      </c>
      <c r="P280" s="72">
        <v>2.5687240719413989E-5</v>
      </c>
      <c r="Q280" s="86">
        <v>2.7360339916758958E-4</v>
      </c>
      <c r="R280" s="72">
        <v>128</v>
      </c>
      <c r="S280" s="72">
        <v>-116</v>
      </c>
      <c r="T280" s="85">
        <v>-0.90625</v>
      </c>
      <c r="U280" s="72" t="s">
        <v>115</v>
      </c>
      <c r="V280" s="72">
        <v>0</v>
      </c>
    </row>
    <row r="281" spans="1:22" ht="13.5" customHeight="1">
      <c r="A281" s="72" t="s">
        <v>23</v>
      </c>
      <c r="B281" s="72" t="s">
        <v>118</v>
      </c>
      <c r="C281" s="73" t="s">
        <v>65</v>
      </c>
      <c r="D281" s="72" t="s">
        <v>366</v>
      </c>
      <c r="E281" s="72" t="s">
        <v>363</v>
      </c>
      <c r="F281" s="72" t="s">
        <v>87</v>
      </c>
      <c r="G281" s="73" t="s">
        <v>348</v>
      </c>
      <c r="H281" s="72" t="s">
        <v>38</v>
      </c>
      <c r="I281" s="72"/>
      <c r="J281" s="72"/>
      <c r="K281" s="72"/>
      <c r="L281" s="72"/>
      <c r="M281" s="72"/>
      <c r="N281" s="72">
        <v>48</v>
      </c>
      <c r="O281" s="72">
        <v>467158</v>
      </c>
      <c r="P281" s="72">
        <v>1.1773318663064745E-4</v>
      </c>
      <c r="Q281" s="86">
        <v>1.7848792676996235E-4</v>
      </c>
      <c r="R281" s="72">
        <v>83</v>
      </c>
      <c r="S281" s="72">
        <v>-28</v>
      </c>
      <c r="T281" s="85">
        <v>-0.33734939759036142</v>
      </c>
      <c r="U281" s="72" t="s">
        <v>115</v>
      </c>
      <c r="V281" s="72">
        <v>0</v>
      </c>
    </row>
    <row r="282" spans="1:22" ht="13.5" customHeight="1">
      <c r="A282" s="72" t="s">
        <v>23</v>
      </c>
      <c r="B282" s="72" t="s">
        <v>118</v>
      </c>
      <c r="C282" s="73" t="s">
        <v>65</v>
      </c>
      <c r="D282" s="72" t="s">
        <v>366</v>
      </c>
      <c r="E282" s="72" t="s">
        <v>363</v>
      </c>
      <c r="F282" s="72" t="s">
        <v>95</v>
      </c>
      <c r="G282" s="73" t="s">
        <v>355</v>
      </c>
      <c r="H282" s="72" t="s">
        <v>43</v>
      </c>
      <c r="I282" s="72"/>
      <c r="J282" s="72"/>
      <c r="K282" s="72"/>
      <c r="L282" s="72"/>
      <c r="M282" s="72"/>
      <c r="N282" s="72">
        <v>46</v>
      </c>
      <c r="O282" s="72">
        <v>467158</v>
      </c>
      <c r="P282" s="72">
        <v>9.1617825232576556E-4</v>
      </c>
      <c r="Q282" s="86">
        <v>1.9414322400630431E-3</v>
      </c>
      <c r="R282" s="72">
        <v>907</v>
      </c>
      <c r="S282" s="72">
        <v>-479</v>
      </c>
      <c r="T282" s="85">
        <v>-0.52811466372657112</v>
      </c>
      <c r="U282" s="72" t="s">
        <v>115</v>
      </c>
      <c r="V282" s="72">
        <v>0</v>
      </c>
    </row>
    <row r="283" spans="1:22" ht="13.5" customHeight="1">
      <c r="A283" s="72" t="s">
        <v>23</v>
      </c>
      <c r="B283" s="72" t="s">
        <v>118</v>
      </c>
      <c r="C283" s="73" t="s">
        <v>65</v>
      </c>
      <c r="D283" s="72" t="s">
        <v>366</v>
      </c>
      <c r="E283" s="72" t="s">
        <v>363</v>
      </c>
      <c r="F283" s="72" t="s">
        <v>90</v>
      </c>
      <c r="G283" s="73" t="s">
        <v>351</v>
      </c>
      <c r="H283" s="72" t="s">
        <v>37</v>
      </c>
      <c r="I283" s="72"/>
      <c r="J283" s="72"/>
      <c r="K283" s="72"/>
      <c r="L283" s="72"/>
      <c r="M283" s="72"/>
      <c r="N283" s="72">
        <v>45</v>
      </c>
      <c r="O283" s="72">
        <v>467158</v>
      </c>
      <c r="P283" s="72">
        <v>1.3228928970498205E-3</v>
      </c>
      <c r="Q283" s="86">
        <v>1.2736161029968792E-3</v>
      </c>
      <c r="R283" s="72">
        <v>595</v>
      </c>
      <c r="S283" s="72">
        <v>23</v>
      </c>
      <c r="T283" s="85">
        <v>3.8655462184874034E-2</v>
      </c>
      <c r="U283" s="72" t="s">
        <v>115</v>
      </c>
      <c r="V283" s="72">
        <v>0</v>
      </c>
    </row>
    <row r="284" spans="1:22" ht="13.5" customHeight="1">
      <c r="A284" s="72" t="s">
        <v>23</v>
      </c>
      <c r="B284" s="72" t="s">
        <v>118</v>
      </c>
      <c r="C284" s="73" t="s">
        <v>65</v>
      </c>
      <c r="D284" s="72" t="s">
        <v>367</v>
      </c>
      <c r="E284" s="72" t="s">
        <v>363</v>
      </c>
      <c r="F284" s="72" t="s">
        <v>108</v>
      </c>
      <c r="G284" s="73" t="s">
        <v>356</v>
      </c>
      <c r="H284" s="72" t="s">
        <v>50</v>
      </c>
      <c r="I284" s="72"/>
      <c r="J284" s="72"/>
      <c r="K284" s="72"/>
      <c r="L284" s="72"/>
      <c r="M284" s="72"/>
      <c r="N284" s="72">
        <v>44</v>
      </c>
      <c r="O284" s="72">
        <v>467158</v>
      </c>
      <c r="P284" s="72">
        <v>8.9905342517948954E-5</v>
      </c>
      <c r="Q284" s="86">
        <v>2.9340544744330734E-4</v>
      </c>
      <c r="R284" s="72">
        <v>137</v>
      </c>
      <c r="S284" s="72">
        <v>-95</v>
      </c>
      <c r="T284" s="85">
        <v>-0.6934306569343065</v>
      </c>
      <c r="U284" s="72" t="s">
        <v>115</v>
      </c>
      <c r="V284" s="72">
        <v>0</v>
      </c>
    </row>
    <row r="285" spans="1:22" ht="13.5" customHeight="1">
      <c r="A285" s="72" t="s">
        <v>23</v>
      </c>
      <c r="B285" s="72" t="s">
        <v>118</v>
      </c>
      <c r="C285" s="73" t="s">
        <v>65</v>
      </c>
      <c r="D285" s="72" t="s">
        <v>366</v>
      </c>
      <c r="E285" s="72" t="s">
        <v>363</v>
      </c>
      <c r="F285" s="72" t="s">
        <v>94</v>
      </c>
      <c r="G285" s="73" t="s">
        <v>36</v>
      </c>
      <c r="H285" s="72" t="s">
        <v>36</v>
      </c>
      <c r="I285" s="72"/>
      <c r="J285" s="72"/>
      <c r="K285" s="72"/>
      <c r="L285" s="72"/>
      <c r="M285" s="72"/>
      <c r="N285" s="72">
        <v>27</v>
      </c>
      <c r="O285" s="72">
        <v>467158</v>
      </c>
      <c r="P285" s="72"/>
      <c r="Q285" s="86">
        <v>5.0736749492488366E-5</v>
      </c>
      <c r="R285" s="72">
        <v>24</v>
      </c>
      <c r="S285" s="72">
        <v>-24</v>
      </c>
      <c r="T285" s="85"/>
      <c r="U285" s="72" t="s">
        <v>115</v>
      </c>
      <c r="V285" s="72">
        <v>0</v>
      </c>
    </row>
    <row r="286" spans="1:22" ht="13.5" customHeight="1">
      <c r="A286" s="72" t="s">
        <v>23</v>
      </c>
      <c r="B286" s="72" t="s">
        <v>118</v>
      </c>
      <c r="C286" s="73" t="s">
        <v>65</v>
      </c>
      <c r="D286" s="72" t="s">
        <v>366</v>
      </c>
      <c r="E286" s="72" t="s">
        <v>363</v>
      </c>
      <c r="F286" s="72" t="s">
        <v>82</v>
      </c>
      <c r="G286" s="73" t="s">
        <v>41</v>
      </c>
      <c r="H286" s="72" t="s">
        <v>41</v>
      </c>
      <c r="I286" s="72"/>
      <c r="J286" s="72"/>
      <c r="K286" s="72"/>
      <c r="L286" s="72"/>
      <c r="M286" s="72"/>
      <c r="N286" s="72">
        <v>24</v>
      </c>
      <c r="O286" s="72">
        <v>467158</v>
      </c>
      <c r="P286" s="72">
        <v>8.9905342517948954E-5</v>
      </c>
      <c r="Q286" s="86">
        <v>2.3237072524386567E-4</v>
      </c>
      <c r="R286" s="72">
        <v>109</v>
      </c>
      <c r="S286" s="72">
        <v>-67</v>
      </c>
      <c r="T286" s="85">
        <v>-0.61467889908256879</v>
      </c>
      <c r="U286" s="72" t="s">
        <v>115</v>
      </c>
      <c r="V286" s="72">
        <v>0</v>
      </c>
    </row>
    <row r="287" spans="1:22" ht="13.5" customHeight="1">
      <c r="A287" s="72" t="s">
        <v>23</v>
      </c>
      <c r="B287" s="72" t="s">
        <v>118</v>
      </c>
      <c r="C287" s="73" t="s">
        <v>65</v>
      </c>
      <c r="D287" s="72" t="s">
        <v>370</v>
      </c>
      <c r="E287" s="72" t="s">
        <v>360</v>
      </c>
      <c r="F287" s="72" t="s">
        <v>106</v>
      </c>
      <c r="G287" s="73" t="s">
        <v>47</v>
      </c>
      <c r="H287" s="72" t="s">
        <v>47</v>
      </c>
      <c r="I287" s="72">
        <v>0</v>
      </c>
      <c r="J287" s="72">
        <v>10</v>
      </c>
      <c r="K287" s="72">
        <v>8</v>
      </c>
      <c r="L287" s="72">
        <v>3</v>
      </c>
      <c r="M287" s="72">
        <v>0</v>
      </c>
      <c r="N287" s="72">
        <v>21</v>
      </c>
      <c r="O287" s="72">
        <v>467158</v>
      </c>
      <c r="P287" s="72">
        <v>1.4770163413663044E-4</v>
      </c>
      <c r="Q287" s="86">
        <v>1.8409247473052899E-4</v>
      </c>
      <c r="R287" s="72">
        <v>86</v>
      </c>
      <c r="S287" s="72">
        <v>-17</v>
      </c>
      <c r="T287" s="85">
        <v>-0.19767441860465118</v>
      </c>
      <c r="U287" s="72" t="s">
        <v>115</v>
      </c>
      <c r="V287" s="72">
        <v>0</v>
      </c>
    </row>
    <row r="288" spans="1:22" ht="13.5" customHeight="1">
      <c r="A288" s="72" t="s">
        <v>23</v>
      </c>
      <c r="B288" s="72" t="s">
        <v>118</v>
      </c>
      <c r="C288" s="73" t="s">
        <v>65</v>
      </c>
      <c r="D288" s="72" t="s">
        <v>370</v>
      </c>
      <c r="E288" s="72" t="s">
        <v>361</v>
      </c>
      <c r="F288" s="72" t="s">
        <v>106</v>
      </c>
      <c r="G288" s="73" t="s">
        <v>47</v>
      </c>
      <c r="H288" s="72" t="s">
        <v>47</v>
      </c>
      <c r="I288" s="72">
        <v>0</v>
      </c>
      <c r="J288" s="72">
        <v>5</v>
      </c>
      <c r="K288" s="72">
        <v>2</v>
      </c>
      <c r="L288" s="72">
        <v>4</v>
      </c>
      <c r="M288" s="72">
        <v>3</v>
      </c>
      <c r="N288" s="72">
        <v>14</v>
      </c>
      <c r="O288" s="72">
        <v>467158</v>
      </c>
      <c r="P288" s="72">
        <v>1.4984223752991492E-4</v>
      </c>
      <c r="Q288" s="86">
        <v>8.066568957631028E-5</v>
      </c>
      <c r="R288" s="72">
        <v>38</v>
      </c>
      <c r="S288" s="72">
        <v>32</v>
      </c>
      <c r="T288" s="85">
        <v>0.84210526315789469</v>
      </c>
      <c r="U288" s="72" t="s">
        <v>115</v>
      </c>
      <c r="V288" s="72">
        <v>0</v>
      </c>
    </row>
    <row r="289" spans="1:22" ht="13.5" customHeight="1">
      <c r="A289" s="72" t="s">
        <v>23</v>
      </c>
      <c r="B289" s="72" t="s">
        <v>118</v>
      </c>
      <c r="C289" s="73" t="s">
        <v>65</v>
      </c>
      <c r="D289" s="72" t="s">
        <v>366</v>
      </c>
      <c r="E289" s="72" t="s">
        <v>363</v>
      </c>
      <c r="F289" s="72" t="s">
        <v>93</v>
      </c>
      <c r="G289" s="73" t="s">
        <v>354</v>
      </c>
      <c r="H289" s="72" t="s">
        <v>42</v>
      </c>
      <c r="I289" s="72"/>
      <c r="J289" s="72"/>
      <c r="K289" s="72"/>
      <c r="L289" s="72"/>
      <c r="M289" s="72"/>
      <c r="N289" s="72">
        <v>7</v>
      </c>
      <c r="O289" s="72">
        <v>467158</v>
      </c>
      <c r="P289" s="72">
        <v>6.5716524173834118E-4</v>
      </c>
      <c r="Q289" s="86">
        <v>1.0839071616084404E-3</v>
      </c>
      <c r="R289" s="72">
        <v>506</v>
      </c>
      <c r="S289" s="72">
        <v>-199</v>
      </c>
      <c r="T289" s="85">
        <v>-0.39328063241106714</v>
      </c>
      <c r="U289" s="72" t="s">
        <v>115</v>
      </c>
      <c r="V289" s="72">
        <v>0</v>
      </c>
    </row>
    <row r="290" spans="1:22" ht="13.5" customHeight="1">
      <c r="A290" s="72" t="s">
        <v>23</v>
      </c>
      <c r="B290" s="72" t="s">
        <v>118</v>
      </c>
      <c r="C290" s="73" t="s">
        <v>65</v>
      </c>
      <c r="D290" s="72" t="s">
        <v>370</v>
      </c>
      <c r="E290" s="72" t="s">
        <v>361</v>
      </c>
      <c r="F290" s="72" t="s">
        <v>104</v>
      </c>
      <c r="G290" s="73" t="s">
        <v>105</v>
      </c>
      <c r="H290" s="72" t="s">
        <v>105</v>
      </c>
      <c r="I290" s="72">
        <v>3</v>
      </c>
      <c r="J290" s="72">
        <v>2</v>
      </c>
      <c r="K290" s="72">
        <v>0</v>
      </c>
      <c r="L290" s="72">
        <v>0</v>
      </c>
      <c r="M290" s="72">
        <v>0</v>
      </c>
      <c r="N290" s="72">
        <v>5</v>
      </c>
      <c r="O290" s="72">
        <v>467158</v>
      </c>
      <c r="P290" s="72">
        <v>6.5716524173834118E-4</v>
      </c>
      <c r="Q290" s="86">
        <v>1.4280277212541282E-3</v>
      </c>
      <c r="R290" s="72">
        <v>667</v>
      </c>
      <c r="S290" s="72">
        <v>-360</v>
      </c>
      <c r="T290" s="85">
        <v>-0.53973013493253374</v>
      </c>
      <c r="U290" s="72" t="s">
        <v>115</v>
      </c>
      <c r="V290" s="72">
        <v>0</v>
      </c>
    </row>
    <row r="291" spans="1:22" ht="13.5" customHeight="1">
      <c r="A291" s="72" t="s">
        <v>23</v>
      </c>
      <c r="B291" s="72" t="s">
        <v>118</v>
      </c>
      <c r="C291" s="73" t="s">
        <v>65</v>
      </c>
      <c r="D291" s="72" t="s">
        <v>367</v>
      </c>
      <c r="E291" s="72" t="s">
        <v>363</v>
      </c>
      <c r="F291" s="72" t="s">
        <v>109</v>
      </c>
      <c r="G291" s="73" t="s">
        <v>51</v>
      </c>
      <c r="H291" s="72" t="s">
        <v>51</v>
      </c>
      <c r="I291" s="72"/>
      <c r="J291" s="72"/>
      <c r="K291" s="72"/>
      <c r="L291" s="72"/>
      <c r="M291" s="72"/>
      <c r="N291" s="72">
        <v>2</v>
      </c>
      <c r="O291" s="72">
        <v>467158</v>
      </c>
      <c r="P291" s="72">
        <v>1.0703016966422495E-5</v>
      </c>
      <c r="Q291" s="86">
        <v>1.6024742201959825E-5</v>
      </c>
      <c r="R291" s="72">
        <v>7</v>
      </c>
      <c r="S291" s="72">
        <v>-2</v>
      </c>
      <c r="T291" s="85">
        <v>-0.2857142857142857</v>
      </c>
      <c r="U291" s="72" t="s">
        <v>115</v>
      </c>
      <c r="V291" s="72">
        <v>0</v>
      </c>
    </row>
    <row r="292" spans="1:22" ht="13.5" customHeight="1">
      <c r="A292" s="72" t="s">
        <v>23</v>
      </c>
      <c r="B292" s="72" t="s">
        <v>118</v>
      </c>
      <c r="C292" s="73" t="s">
        <v>65</v>
      </c>
      <c r="D292" s="72" t="s">
        <v>370</v>
      </c>
      <c r="E292" s="72" t="s">
        <v>360</v>
      </c>
      <c r="F292" s="72" t="s">
        <v>104</v>
      </c>
      <c r="G292" s="73" t="s">
        <v>105</v>
      </c>
      <c r="H292" s="72" t="s">
        <v>105</v>
      </c>
      <c r="I292" s="72">
        <v>0</v>
      </c>
      <c r="J292" s="72">
        <v>0</v>
      </c>
      <c r="K292" s="72">
        <v>0</v>
      </c>
      <c r="L292" s="72">
        <v>0</v>
      </c>
      <c r="M292" s="72">
        <v>0</v>
      </c>
      <c r="N292" s="72">
        <v>0</v>
      </c>
      <c r="O292" s="72">
        <v>365010</v>
      </c>
      <c r="P292" s="72"/>
      <c r="Q292" s="86">
        <v>9.1938915741569226E-3</v>
      </c>
      <c r="R292" s="72">
        <v>3356</v>
      </c>
      <c r="S292" s="72">
        <v>-3356</v>
      </c>
      <c r="T292" s="85"/>
      <c r="U292" s="72" t="s">
        <v>117</v>
      </c>
      <c r="V292" s="72">
        <v>0</v>
      </c>
    </row>
    <row r="293" spans="1:22" ht="13.5" customHeight="1">
      <c r="A293" s="72" t="s">
        <v>23</v>
      </c>
      <c r="B293" s="72" t="s">
        <v>148</v>
      </c>
      <c r="C293" s="73" t="s">
        <v>56</v>
      </c>
      <c r="D293" s="72" t="s">
        <v>366</v>
      </c>
      <c r="E293" s="72" t="s">
        <v>363</v>
      </c>
      <c r="F293" s="72" t="s">
        <v>81</v>
      </c>
      <c r="G293" s="73" t="s">
        <v>28</v>
      </c>
      <c r="H293" s="72" t="s">
        <v>28</v>
      </c>
      <c r="I293" s="72"/>
      <c r="J293" s="72"/>
      <c r="K293" s="72"/>
      <c r="L293" s="72"/>
      <c r="M293" s="72"/>
      <c r="N293" s="72">
        <v>6055</v>
      </c>
      <c r="O293" s="72">
        <v>365010</v>
      </c>
      <c r="P293" s="72">
        <v>2.1478863592778279E-3</v>
      </c>
      <c r="Q293" s="86">
        <v>2.2086762611347116E-3</v>
      </c>
      <c r="R293" s="72">
        <v>806</v>
      </c>
      <c r="S293" s="72">
        <v>-22</v>
      </c>
      <c r="T293" s="85">
        <v>-2.7295285359801524E-2</v>
      </c>
      <c r="U293" s="72" t="s">
        <v>117</v>
      </c>
      <c r="V293" s="72">
        <v>0</v>
      </c>
    </row>
    <row r="294" spans="1:22" ht="13.5" customHeight="1">
      <c r="A294" s="72" t="s">
        <v>23</v>
      </c>
      <c r="B294" s="72" t="s">
        <v>148</v>
      </c>
      <c r="C294" s="73" t="s">
        <v>56</v>
      </c>
      <c r="D294" s="72" t="s">
        <v>366</v>
      </c>
      <c r="E294" s="72" t="s">
        <v>363</v>
      </c>
      <c r="F294" s="72" t="s">
        <v>84</v>
      </c>
      <c r="G294" s="73" t="s">
        <v>345</v>
      </c>
      <c r="H294" s="72" t="s">
        <v>33</v>
      </c>
      <c r="I294" s="72"/>
      <c r="J294" s="72"/>
      <c r="K294" s="72"/>
      <c r="L294" s="72"/>
      <c r="M294" s="72"/>
      <c r="N294" s="72">
        <v>2609</v>
      </c>
      <c r="O294" s="72">
        <v>365010</v>
      </c>
      <c r="P294" s="72">
        <v>5.2053368400865733E-5</v>
      </c>
      <c r="Q294" s="86">
        <v>1.2542301865672633E-4</v>
      </c>
      <c r="R294" s="72">
        <v>46</v>
      </c>
      <c r="S294" s="72">
        <v>-27</v>
      </c>
      <c r="T294" s="85">
        <v>-0.58695652173913038</v>
      </c>
      <c r="U294" s="72" t="s">
        <v>117</v>
      </c>
      <c r="V294" s="72">
        <v>0</v>
      </c>
    </row>
    <row r="295" spans="1:22" ht="13.5" customHeight="1">
      <c r="A295" s="72" t="s">
        <v>23</v>
      </c>
      <c r="B295" s="72" t="s">
        <v>148</v>
      </c>
      <c r="C295" s="73" t="s">
        <v>56</v>
      </c>
      <c r="D295" s="72" t="s">
        <v>366</v>
      </c>
      <c r="E295" s="72" t="s">
        <v>363</v>
      </c>
      <c r="F295" s="72" t="s">
        <v>85</v>
      </c>
      <c r="G295" s="73" t="s">
        <v>346</v>
      </c>
      <c r="H295" s="72" t="s">
        <v>25</v>
      </c>
      <c r="I295" s="72"/>
      <c r="J295" s="72"/>
      <c r="K295" s="72"/>
      <c r="L295" s="72"/>
      <c r="M295" s="72"/>
      <c r="N295" s="72">
        <v>2430</v>
      </c>
      <c r="O295" s="72">
        <v>365010</v>
      </c>
      <c r="P295" s="72"/>
      <c r="Q295" s="86">
        <v>6.8376722070839942E-4</v>
      </c>
      <c r="R295" s="72">
        <v>250</v>
      </c>
      <c r="S295" s="72">
        <v>-250</v>
      </c>
      <c r="T295" s="85"/>
      <c r="U295" s="72" t="s">
        <v>117</v>
      </c>
      <c r="V295" s="72">
        <v>0</v>
      </c>
    </row>
    <row r="296" spans="1:22" ht="13.5" customHeight="1">
      <c r="A296" s="72" t="s">
        <v>23</v>
      </c>
      <c r="B296" s="72" t="s">
        <v>148</v>
      </c>
      <c r="C296" s="73" t="s">
        <v>56</v>
      </c>
      <c r="D296" s="72" t="s">
        <v>366</v>
      </c>
      <c r="E296" s="72" t="s">
        <v>363</v>
      </c>
      <c r="F296" s="72" t="s">
        <v>78</v>
      </c>
      <c r="G296" s="73" t="s">
        <v>344</v>
      </c>
      <c r="H296" s="72" t="s">
        <v>35</v>
      </c>
      <c r="I296" s="72"/>
      <c r="J296" s="72"/>
      <c r="K296" s="72"/>
      <c r="L296" s="72"/>
      <c r="M296" s="72"/>
      <c r="N296" s="72">
        <v>806</v>
      </c>
      <c r="O296" s="72">
        <v>365010</v>
      </c>
      <c r="P296" s="72">
        <v>1.8999479466315992E-2</v>
      </c>
      <c r="Q296" s="86">
        <v>1.7699771992152287E-2</v>
      </c>
      <c r="R296" s="72">
        <v>6461</v>
      </c>
      <c r="S296" s="72">
        <v>474</v>
      </c>
      <c r="T296" s="85">
        <v>7.3363256461848048E-2</v>
      </c>
      <c r="U296" s="72" t="s">
        <v>117</v>
      </c>
      <c r="V296" s="72">
        <v>0</v>
      </c>
    </row>
    <row r="297" spans="1:22" ht="13.5" customHeight="1">
      <c r="A297" s="72" t="s">
        <v>23</v>
      </c>
      <c r="B297" s="72" t="s">
        <v>148</v>
      </c>
      <c r="C297" s="73" t="s">
        <v>56</v>
      </c>
      <c r="D297" s="72" t="s">
        <v>366</v>
      </c>
      <c r="E297" s="72" t="s">
        <v>363</v>
      </c>
      <c r="F297" s="72" t="s">
        <v>91</v>
      </c>
      <c r="G297" s="73" t="s">
        <v>352</v>
      </c>
      <c r="H297" s="72" t="s">
        <v>29</v>
      </c>
      <c r="I297" s="72"/>
      <c r="J297" s="72"/>
      <c r="K297" s="72"/>
      <c r="L297" s="72"/>
      <c r="M297" s="72"/>
      <c r="N297" s="72">
        <v>658</v>
      </c>
      <c r="O297" s="72">
        <v>365010</v>
      </c>
      <c r="P297" s="72">
        <v>1.5342045423413057E-4</v>
      </c>
      <c r="Q297" s="86">
        <v>1.4395880160841243E-4</v>
      </c>
      <c r="R297" s="72">
        <v>53</v>
      </c>
      <c r="S297" s="72">
        <v>3</v>
      </c>
      <c r="T297" s="85">
        <v>5.6603773584905648E-2</v>
      </c>
      <c r="U297" s="72" t="s">
        <v>117</v>
      </c>
      <c r="V297" s="72">
        <v>0</v>
      </c>
    </row>
    <row r="298" spans="1:22" ht="13.5" customHeight="1">
      <c r="A298" s="72" t="s">
        <v>23</v>
      </c>
      <c r="B298" s="72" t="s">
        <v>148</v>
      </c>
      <c r="C298" s="73" t="s">
        <v>56</v>
      </c>
      <c r="D298" s="72" t="s">
        <v>366</v>
      </c>
      <c r="E298" s="72" t="s">
        <v>363</v>
      </c>
      <c r="F298" s="72" t="s">
        <v>92</v>
      </c>
      <c r="G298" s="73" t="s">
        <v>353</v>
      </c>
      <c r="H298" s="72" t="s">
        <v>30</v>
      </c>
      <c r="I298" s="72"/>
      <c r="J298" s="72"/>
      <c r="K298" s="72"/>
      <c r="L298" s="72"/>
      <c r="M298" s="72"/>
      <c r="N298" s="72">
        <v>626</v>
      </c>
      <c r="O298" s="72">
        <v>365010</v>
      </c>
      <c r="P298" s="72">
        <v>2.991698857565546E-3</v>
      </c>
      <c r="Q298" s="86">
        <v>2.1055331719514962E-3</v>
      </c>
      <c r="R298" s="72">
        <v>769</v>
      </c>
      <c r="S298" s="72">
        <v>323</v>
      </c>
      <c r="T298" s="85">
        <v>0.42002600780234078</v>
      </c>
      <c r="U298" s="72" t="s">
        <v>117</v>
      </c>
      <c r="V298" s="72">
        <v>0</v>
      </c>
    </row>
    <row r="299" spans="1:22" ht="13.5" customHeight="1">
      <c r="A299" s="72" t="s">
        <v>23</v>
      </c>
      <c r="B299" s="72" t="s">
        <v>148</v>
      </c>
      <c r="C299" s="73" t="s">
        <v>56</v>
      </c>
      <c r="D299" s="72" t="s">
        <v>366</v>
      </c>
      <c r="E299" s="72" t="s">
        <v>363</v>
      </c>
      <c r="F299" s="72" t="s">
        <v>83</v>
      </c>
      <c r="G299" s="73" t="s">
        <v>27</v>
      </c>
      <c r="H299" s="72" t="s">
        <v>27</v>
      </c>
      <c r="I299" s="72"/>
      <c r="J299" s="72"/>
      <c r="K299" s="72"/>
      <c r="L299" s="72"/>
      <c r="M299" s="72"/>
      <c r="N299" s="72">
        <v>618</v>
      </c>
      <c r="O299" s="72">
        <v>365010</v>
      </c>
      <c r="P299" s="72">
        <v>7.0628201967069398E-3</v>
      </c>
      <c r="Q299" s="86">
        <v>9.4901365120153378E-3</v>
      </c>
      <c r="R299" s="72">
        <v>3464</v>
      </c>
      <c r="S299" s="72">
        <v>-886</v>
      </c>
      <c r="T299" s="85">
        <v>-0.25577367205542723</v>
      </c>
      <c r="U299" s="72" t="s">
        <v>117</v>
      </c>
      <c r="V299" s="72">
        <v>0</v>
      </c>
    </row>
    <row r="300" spans="1:22" ht="13.5" customHeight="1">
      <c r="A300" s="72" t="s">
        <v>23</v>
      </c>
      <c r="B300" s="72" t="s">
        <v>148</v>
      </c>
      <c r="C300" s="73" t="s">
        <v>56</v>
      </c>
      <c r="D300" s="72" t="s">
        <v>366</v>
      </c>
      <c r="E300" s="72" t="s">
        <v>363</v>
      </c>
      <c r="F300" s="72" t="s">
        <v>97</v>
      </c>
      <c r="G300" s="73" t="s">
        <v>31</v>
      </c>
      <c r="H300" s="72" t="s">
        <v>31</v>
      </c>
      <c r="I300" s="72"/>
      <c r="J300" s="72"/>
      <c r="K300" s="72"/>
      <c r="L300" s="72"/>
      <c r="M300" s="72"/>
      <c r="N300" s="72">
        <v>442</v>
      </c>
      <c r="O300" s="72">
        <v>365010</v>
      </c>
      <c r="P300" s="72">
        <v>7.1943234431933369E-3</v>
      </c>
      <c r="Q300" s="86">
        <v>4.3548543873536101E-3</v>
      </c>
      <c r="R300" s="72">
        <v>1590</v>
      </c>
      <c r="S300" s="72">
        <v>1036</v>
      </c>
      <c r="T300" s="85">
        <v>0.65157232704402523</v>
      </c>
      <c r="U300" s="72" t="s">
        <v>117</v>
      </c>
      <c r="V300" s="72">
        <v>1</v>
      </c>
    </row>
    <row r="301" spans="1:22" ht="13.5" customHeight="1">
      <c r="A301" s="72" t="s">
        <v>23</v>
      </c>
      <c r="B301" s="72" t="s">
        <v>148</v>
      </c>
      <c r="C301" s="73" t="s">
        <v>56</v>
      </c>
      <c r="D301" s="72" t="s">
        <v>366</v>
      </c>
      <c r="E301" s="72" t="s">
        <v>363</v>
      </c>
      <c r="F301" s="72" t="s">
        <v>88</v>
      </c>
      <c r="G301" s="73" t="s">
        <v>349</v>
      </c>
      <c r="H301" s="72" t="s">
        <v>34</v>
      </c>
      <c r="I301" s="72"/>
      <c r="J301" s="72"/>
      <c r="K301" s="72"/>
      <c r="L301" s="72"/>
      <c r="M301" s="72"/>
      <c r="N301" s="72">
        <v>385</v>
      </c>
      <c r="O301" s="72">
        <v>365010</v>
      </c>
      <c r="P301" s="72">
        <v>3.2053916331059422E-4</v>
      </c>
      <c r="Q301" s="86">
        <v>3.2886202593288721E-4</v>
      </c>
      <c r="R301" s="72">
        <v>120</v>
      </c>
      <c r="S301" s="72">
        <v>-3</v>
      </c>
      <c r="T301" s="85">
        <v>-2.5000000000000022E-2</v>
      </c>
      <c r="U301" s="72" t="s">
        <v>117</v>
      </c>
      <c r="V301" s="72">
        <v>0</v>
      </c>
    </row>
    <row r="302" spans="1:22" ht="13.5" customHeight="1">
      <c r="A302" s="72" t="s">
        <v>23</v>
      </c>
      <c r="B302" s="72" t="s">
        <v>148</v>
      </c>
      <c r="C302" s="73" t="s">
        <v>56</v>
      </c>
      <c r="D302" s="72" t="s">
        <v>366</v>
      </c>
      <c r="E302" s="72" t="s">
        <v>363</v>
      </c>
      <c r="F302" s="72" t="s">
        <v>96</v>
      </c>
      <c r="G302" s="73" t="s">
        <v>32</v>
      </c>
      <c r="H302" s="72" t="s">
        <v>32</v>
      </c>
      <c r="I302" s="72"/>
      <c r="J302" s="72"/>
      <c r="K302" s="72"/>
      <c r="L302" s="72"/>
      <c r="M302" s="72"/>
      <c r="N302" s="72">
        <v>131</v>
      </c>
      <c r="O302" s="72">
        <v>365010</v>
      </c>
      <c r="P302" s="72">
        <v>2.1917207747732938E-4</v>
      </c>
      <c r="Q302" s="86">
        <v>2.8770854560624949E-4</v>
      </c>
      <c r="R302" s="72">
        <v>105</v>
      </c>
      <c r="S302" s="72">
        <v>-25</v>
      </c>
      <c r="T302" s="85">
        <v>-0.23809523809523814</v>
      </c>
      <c r="U302" s="72" t="s">
        <v>117</v>
      </c>
      <c r="V302" s="72">
        <v>0</v>
      </c>
    </row>
    <row r="303" spans="1:22" ht="13.5" customHeight="1">
      <c r="A303" s="72" t="s">
        <v>23</v>
      </c>
      <c r="B303" s="72" t="s">
        <v>148</v>
      </c>
      <c r="C303" s="73" t="s">
        <v>56</v>
      </c>
      <c r="D303" s="72" t="s">
        <v>366</v>
      </c>
      <c r="E303" s="72" t="s">
        <v>363</v>
      </c>
      <c r="F303" s="72" t="s">
        <v>87</v>
      </c>
      <c r="G303" s="73" t="s">
        <v>348</v>
      </c>
      <c r="H303" s="72" t="s">
        <v>38</v>
      </c>
      <c r="I303" s="72"/>
      <c r="J303" s="72"/>
      <c r="K303" s="72"/>
      <c r="L303" s="72"/>
      <c r="M303" s="72"/>
      <c r="N303" s="72">
        <v>122</v>
      </c>
      <c r="O303" s="72">
        <v>365010</v>
      </c>
      <c r="P303" s="72">
        <v>8.7394865894085093E-4</v>
      </c>
      <c r="Q303" s="86">
        <v>1.0148003437167622E-3</v>
      </c>
      <c r="R303" s="72">
        <v>370</v>
      </c>
      <c r="S303" s="72">
        <v>-51</v>
      </c>
      <c r="T303" s="85">
        <v>-0.13783783783783787</v>
      </c>
      <c r="U303" s="72" t="s">
        <v>117</v>
      </c>
      <c r="V303" s="72">
        <v>0</v>
      </c>
    </row>
    <row r="304" spans="1:22" ht="13.5" customHeight="1">
      <c r="A304" s="72" t="s">
        <v>23</v>
      </c>
      <c r="B304" s="72" t="s">
        <v>148</v>
      </c>
      <c r="C304" s="73" t="s">
        <v>56</v>
      </c>
      <c r="D304" s="72" t="s">
        <v>366</v>
      </c>
      <c r="E304" s="72" t="s">
        <v>363</v>
      </c>
      <c r="F304" s="72" t="s">
        <v>89</v>
      </c>
      <c r="G304" s="73" t="s">
        <v>350</v>
      </c>
      <c r="H304" s="72" t="s">
        <v>39</v>
      </c>
      <c r="I304" s="72"/>
      <c r="J304" s="72"/>
      <c r="K304" s="72"/>
      <c r="L304" s="72"/>
      <c r="M304" s="72"/>
      <c r="N304" s="72">
        <v>99</v>
      </c>
      <c r="O304" s="72">
        <v>365010</v>
      </c>
      <c r="P304" s="72">
        <v>2.2191172844579602E-4</v>
      </c>
      <c r="Q304" s="86">
        <v>2.7360339916758958E-4</v>
      </c>
      <c r="R304" s="72">
        <v>100</v>
      </c>
      <c r="S304" s="72">
        <v>-19</v>
      </c>
      <c r="T304" s="85">
        <v>-0.18999999999999995</v>
      </c>
      <c r="U304" s="72" t="s">
        <v>117</v>
      </c>
      <c r="V304" s="72">
        <v>0</v>
      </c>
    </row>
    <row r="305" spans="1:22" ht="13.5" customHeight="1">
      <c r="A305" s="72" t="s">
        <v>23</v>
      </c>
      <c r="B305" s="72" t="s">
        <v>148</v>
      </c>
      <c r="C305" s="73" t="s">
        <v>56</v>
      </c>
      <c r="D305" s="72" t="s">
        <v>366</v>
      </c>
      <c r="E305" s="72" t="s">
        <v>363</v>
      </c>
      <c r="F305" s="72" t="s">
        <v>90</v>
      </c>
      <c r="G305" s="73" t="s">
        <v>351</v>
      </c>
      <c r="H305" s="72" t="s">
        <v>37</v>
      </c>
      <c r="I305" s="72"/>
      <c r="J305" s="72"/>
      <c r="K305" s="72"/>
      <c r="L305" s="72"/>
      <c r="M305" s="72"/>
      <c r="N305" s="72">
        <v>91</v>
      </c>
      <c r="O305" s="72">
        <v>365010</v>
      </c>
      <c r="P305" s="72">
        <v>2.054738226349963E-4</v>
      </c>
      <c r="Q305" s="86">
        <v>1.7848792676996235E-4</v>
      </c>
      <c r="R305" s="72">
        <v>65</v>
      </c>
      <c r="S305" s="72">
        <v>10</v>
      </c>
      <c r="T305" s="85">
        <v>0.15384615384615374</v>
      </c>
      <c r="U305" s="72" t="s">
        <v>117</v>
      </c>
      <c r="V305" s="72">
        <v>0</v>
      </c>
    </row>
    <row r="306" spans="1:22" ht="13.5" customHeight="1">
      <c r="A306" s="72" t="s">
        <v>23</v>
      </c>
      <c r="B306" s="72" t="s">
        <v>148</v>
      </c>
      <c r="C306" s="73" t="s">
        <v>56</v>
      </c>
      <c r="D306" s="72" t="s">
        <v>367</v>
      </c>
      <c r="E306" s="72" t="s">
        <v>363</v>
      </c>
      <c r="F306" s="72" t="s">
        <v>107</v>
      </c>
      <c r="G306" s="73" t="s">
        <v>49</v>
      </c>
      <c r="H306" s="72" t="s">
        <v>49</v>
      </c>
      <c r="I306" s="72"/>
      <c r="J306" s="72"/>
      <c r="K306" s="72"/>
      <c r="L306" s="72"/>
      <c r="M306" s="72"/>
      <c r="N306" s="72">
        <v>89</v>
      </c>
      <c r="O306" s="72">
        <v>365010</v>
      </c>
      <c r="P306" s="72">
        <v>1.8739212624311662E-3</v>
      </c>
      <c r="Q306" s="86">
        <v>1.9414322400630431E-3</v>
      </c>
      <c r="R306" s="72">
        <v>709</v>
      </c>
      <c r="S306" s="72">
        <v>-25</v>
      </c>
      <c r="T306" s="85">
        <v>-3.5260930888575404E-2</v>
      </c>
      <c r="U306" s="72" t="s">
        <v>117</v>
      </c>
      <c r="V306" s="72">
        <v>0</v>
      </c>
    </row>
    <row r="307" spans="1:22" ht="13.5" customHeight="1">
      <c r="A307" s="72" t="s">
        <v>23</v>
      </c>
      <c r="B307" s="72" t="s">
        <v>148</v>
      </c>
      <c r="C307" s="73" t="s">
        <v>56</v>
      </c>
      <c r="D307" s="72" t="s">
        <v>366</v>
      </c>
      <c r="E307" s="72" t="s">
        <v>363</v>
      </c>
      <c r="F307" s="72" t="s">
        <v>94</v>
      </c>
      <c r="G307" s="73" t="s">
        <v>36</v>
      </c>
      <c r="H307" s="72" t="s">
        <v>36</v>
      </c>
      <c r="I307" s="72"/>
      <c r="J307" s="72"/>
      <c r="K307" s="72"/>
      <c r="L307" s="72"/>
      <c r="M307" s="72"/>
      <c r="N307" s="72">
        <v>64</v>
      </c>
      <c r="O307" s="72">
        <v>365010</v>
      </c>
      <c r="P307" s="72">
        <v>1.7862524314402346E-3</v>
      </c>
      <c r="Q307" s="86">
        <v>1.2736161029968792E-3</v>
      </c>
      <c r="R307" s="72">
        <v>465</v>
      </c>
      <c r="S307" s="72">
        <v>187</v>
      </c>
      <c r="T307" s="85">
        <v>0.40215053763440856</v>
      </c>
      <c r="U307" s="72" t="s">
        <v>117</v>
      </c>
      <c r="V307" s="72">
        <v>0</v>
      </c>
    </row>
    <row r="308" spans="1:22" ht="13.5" customHeight="1">
      <c r="A308" s="72" t="s">
        <v>23</v>
      </c>
      <c r="B308" s="72" t="s">
        <v>148</v>
      </c>
      <c r="C308" s="73" t="s">
        <v>56</v>
      </c>
      <c r="D308" s="72" t="s">
        <v>366</v>
      </c>
      <c r="E308" s="72" t="s">
        <v>363</v>
      </c>
      <c r="F308" s="72" t="s">
        <v>86</v>
      </c>
      <c r="G308" s="73" t="s">
        <v>347</v>
      </c>
      <c r="H308" s="72" t="s">
        <v>40</v>
      </c>
      <c r="I308" s="72"/>
      <c r="J308" s="72"/>
      <c r="K308" s="72"/>
      <c r="L308" s="72"/>
      <c r="M308" s="72"/>
      <c r="N308" s="72">
        <v>63</v>
      </c>
      <c r="O308" s="72">
        <v>365010</v>
      </c>
      <c r="P308" s="72">
        <v>1.5889975617106381E-4</v>
      </c>
      <c r="Q308" s="86">
        <v>2.9340544744330734E-4</v>
      </c>
      <c r="R308" s="72">
        <v>107</v>
      </c>
      <c r="S308" s="72">
        <v>-49</v>
      </c>
      <c r="T308" s="85">
        <v>-0.45794392523364491</v>
      </c>
      <c r="U308" s="72" t="s">
        <v>117</v>
      </c>
      <c r="V308" s="72">
        <v>0</v>
      </c>
    </row>
    <row r="309" spans="1:22" ht="13.5" customHeight="1">
      <c r="A309" s="72" t="s">
        <v>23</v>
      </c>
      <c r="B309" s="72" t="s">
        <v>148</v>
      </c>
      <c r="C309" s="73" t="s">
        <v>56</v>
      </c>
      <c r="D309" s="72" t="s">
        <v>366</v>
      </c>
      <c r="E309" s="72" t="s">
        <v>363</v>
      </c>
      <c r="F309" s="72" t="s">
        <v>82</v>
      </c>
      <c r="G309" s="73" t="s">
        <v>41</v>
      </c>
      <c r="H309" s="72" t="s">
        <v>41</v>
      </c>
      <c r="I309" s="72"/>
      <c r="J309" s="72"/>
      <c r="K309" s="72"/>
      <c r="L309" s="72"/>
      <c r="M309" s="72"/>
      <c r="N309" s="72">
        <v>38</v>
      </c>
      <c r="O309" s="72">
        <v>365010</v>
      </c>
      <c r="P309" s="72">
        <v>5.7532670337798966E-5</v>
      </c>
      <c r="Q309" s="86">
        <v>5.0736749492488366E-5</v>
      </c>
      <c r="R309" s="72">
        <v>19</v>
      </c>
      <c r="S309" s="72">
        <v>2</v>
      </c>
      <c r="T309" s="85">
        <v>0.10526315789473695</v>
      </c>
      <c r="U309" s="72" t="s">
        <v>117</v>
      </c>
      <c r="V309" s="72">
        <v>0</v>
      </c>
    </row>
    <row r="310" spans="1:22" ht="13.5" customHeight="1">
      <c r="A310" s="72" t="s">
        <v>23</v>
      </c>
      <c r="B310" s="72" t="s">
        <v>148</v>
      </c>
      <c r="C310" s="73" t="s">
        <v>56</v>
      </c>
      <c r="D310" s="72" t="s">
        <v>370</v>
      </c>
      <c r="E310" s="72" t="s">
        <v>360</v>
      </c>
      <c r="F310" s="72" t="s">
        <v>106</v>
      </c>
      <c r="G310" s="73" t="s">
        <v>47</v>
      </c>
      <c r="H310" s="72" t="s">
        <v>47</v>
      </c>
      <c r="I310" s="72">
        <v>2</v>
      </c>
      <c r="J310" s="72">
        <v>7</v>
      </c>
      <c r="K310" s="72">
        <v>5</v>
      </c>
      <c r="L310" s="72">
        <v>10</v>
      </c>
      <c r="M310" s="72">
        <v>4</v>
      </c>
      <c r="N310" s="72">
        <v>28</v>
      </c>
      <c r="O310" s="72">
        <v>365010</v>
      </c>
      <c r="P310" s="72">
        <v>2.6300649297279527E-4</v>
      </c>
      <c r="Q310" s="86">
        <v>2.3237072524386567E-4</v>
      </c>
      <c r="R310" s="72">
        <v>85</v>
      </c>
      <c r="S310" s="72">
        <v>11</v>
      </c>
      <c r="T310" s="85">
        <v>0.12941176470588234</v>
      </c>
      <c r="U310" s="72" t="s">
        <v>117</v>
      </c>
      <c r="V310" s="72">
        <v>0</v>
      </c>
    </row>
    <row r="311" spans="1:22" ht="13.5" customHeight="1">
      <c r="A311" s="72" t="s">
        <v>23</v>
      </c>
      <c r="B311" s="72" t="s">
        <v>148</v>
      </c>
      <c r="C311" s="73" t="s">
        <v>56</v>
      </c>
      <c r="D311" s="72" t="s">
        <v>367</v>
      </c>
      <c r="E311" s="72" t="s">
        <v>363</v>
      </c>
      <c r="F311" s="72" t="s">
        <v>108</v>
      </c>
      <c r="G311" s="73" t="s">
        <v>356</v>
      </c>
      <c r="H311" s="72" t="s">
        <v>50</v>
      </c>
      <c r="I311" s="72"/>
      <c r="J311" s="72"/>
      <c r="K311" s="72"/>
      <c r="L311" s="72"/>
      <c r="M311" s="72"/>
      <c r="N311" s="72">
        <v>27</v>
      </c>
      <c r="O311" s="72">
        <v>365010</v>
      </c>
      <c r="P311" s="72">
        <v>7.6710227117065283E-5</v>
      </c>
      <c r="Q311" s="86">
        <v>1.8409247473052899E-4</v>
      </c>
      <c r="R311" s="72">
        <v>67</v>
      </c>
      <c r="S311" s="72">
        <v>-39</v>
      </c>
      <c r="T311" s="85">
        <v>-0.58208955223880599</v>
      </c>
      <c r="U311" s="72" t="s">
        <v>117</v>
      </c>
      <c r="V311" s="72">
        <v>0</v>
      </c>
    </row>
    <row r="312" spans="1:22" ht="13.5" customHeight="1">
      <c r="A312" s="72" t="s">
        <v>23</v>
      </c>
      <c r="B312" s="72" t="s">
        <v>148</v>
      </c>
      <c r="C312" s="73" t="s">
        <v>56</v>
      </c>
      <c r="D312" s="72" t="s">
        <v>366</v>
      </c>
      <c r="E312" s="72" t="s">
        <v>363</v>
      </c>
      <c r="F312" s="72" t="s">
        <v>93</v>
      </c>
      <c r="G312" s="73" t="s">
        <v>354</v>
      </c>
      <c r="H312" s="72" t="s">
        <v>42</v>
      </c>
      <c r="I312" s="72"/>
      <c r="J312" s="72"/>
      <c r="K312" s="72"/>
      <c r="L312" s="72"/>
      <c r="M312" s="72"/>
      <c r="N312" s="72">
        <v>20</v>
      </c>
      <c r="O312" s="72">
        <v>365010</v>
      </c>
      <c r="P312" s="72">
        <v>1.3972219939179748E-4</v>
      </c>
      <c r="Q312" s="86">
        <v>8.066568957631028E-5</v>
      </c>
      <c r="R312" s="72">
        <v>29</v>
      </c>
      <c r="S312" s="72">
        <v>22</v>
      </c>
      <c r="T312" s="85">
        <v>0.75862068965517238</v>
      </c>
      <c r="U312" s="72" t="s">
        <v>117</v>
      </c>
      <c r="V312" s="72">
        <v>0</v>
      </c>
    </row>
    <row r="313" spans="1:22" ht="13.5" customHeight="1">
      <c r="A313" s="72" t="s">
        <v>23</v>
      </c>
      <c r="B313" s="72" t="s">
        <v>148</v>
      </c>
      <c r="C313" s="73" t="s">
        <v>56</v>
      </c>
      <c r="D313" s="72" t="s">
        <v>366</v>
      </c>
      <c r="E313" s="72" t="s">
        <v>363</v>
      </c>
      <c r="F313" s="72" t="s">
        <v>95</v>
      </c>
      <c r="G313" s="73" t="s">
        <v>355</v>
      </c>
      <c r="H313" s="72" t="s">
        <v>43</v>
      </c>
      <c r="I313" s="72"/>
      <c r="J313" s="72"/>
      <c r="K313" s="72"/>
      <c r="L313" s="72"/>
      <c r="M313" s="72"/>
      <c r="N313" s="72">
        <v>18</v>
      </c>
      <c r="O313" s="72">
        <v>365010</v>
      </c>
      <c r="P313" s="72">
        <v>1.2985945590531767E-3</v>
      </c>
      <c r="Q313" s="86">
        <v>1.0839071616084404E-3</v>
      </c>
      <c r="R313" s="72">
        <v>396</v>
      </c>
      <c r="S313" s="72">
        <v>78</v>
      </c>
      <c r="T313" s="85">
        <v>0.19696969696969702</v>
      </c>
      <c r="U313" s="72" t="s">
        <v>117</v>
      </c>
      <c r="V313" s="72">
        <v>0</v>
      </c>
    </row>
    <row r="314" spans="1:22" ht="13.5" customHeight="1">
      <c r="A314" s="72" t="s">
        <v>23</v>
      </c>
      <c r="B314" s="72" t="s">
        <v>148</v>
      </c>
      <c r="C314" s="73" t="s">
        <v>56</v>
      </c>
      <c r="D314" s="72" t="s">
        <v>370</v>
      </c>
      <c r="E314" s="72" t="s">
        <v>361</v>
      </c>
      <c r="F314" s="72" t="s">
        <v>106</v>
      </c>
      <c r="G314" s="73" t="s">
        <v>47</v>
      </c>
      <c r="H314" s="72" t="s">
        <v>47</v>
      </c>
      <c r="I314" s="72">
        <v>1</v>
      </c>
      <c r="J314" s="72">
        <v>5</v>
      </c>
      <c r="K314" s="72">
        <v>1</v>
      </c>
      <c r="L314" s="72">
        <v>2</v>
      </c>
      <c r="M314" s="72">
        <v>1</v>
      </c>
      <c r="N314" s="72">
        <v>10</v>
      </c>
      <c r="O314" s="72">
        <v>365010</v>
      </c>
      <c r="P314" s="72">
        <v>7.5888331826525304E-4</v>
      </c>
      <c r="Q314" s="86">
        <v>1.4280277212541282E-3</v>
      </c>
      <c r="R314" s="72">
        <v>521</v>
      </c>
      <c r="S314" s="72">
        <v>-244</v>
      </c>
      <c r="T314" s="85">
        <v>-0.46833013435700577</v>
      </c>
      <c r="U314" s="72" t="s">
        <v>117</v>
      </c>
      <c r="V314" s="72">
        <v>0</v>
      </c>
    </row>
    <row r="315" spans="1:22" ht="13.5" customHeight="1">
      <c r="A315" s="98" t="s">
        <v>23</v>
      </c>
      <c r="B315" s="98" t="s">
        <v>148</v>
      </c>
      <c r="C315" s="99" t="s">
        <v>56</v>
      </c>
      <c r="D315" s="98" t="s">
        <v>367</v>
      </c>
      <c r="E315" s="98" t="s">
        <v>363</v>
      </c>
      <c r="F315" s="98" t="s">
        <v>109</v>
      </c>
      <c r="G315" s="99" t="s">
        <v>51</v>
      </c>
      <c r="H315" s="98" t="s">
        <v>51</v>
      </c>
      <c r="I315" s="98"/>
      <c r="J315" s="98"/>
      <c r="K315" s="98"/>
      <c r="L315" s="98"/>
      <c r="M315" s="98"/>
      <c r="N315" s="98">
        <v>4</v>
      </c>
      <c r="O315" s="72">
        <v>365010</v>
      </c>
      <c r="P315" s="72">
        <v>1.6437905810799704E-5</v>
      </c>
      <c r="Q315" s="86">
        <v>1.6024742201959825E-5</v>
      </c>
      <c r="R315" s="72">
        <v>6</v>
      </c>
      <c r="S315" s="72">
        <v>0</v>
      </c>
      <c r="T315" s="85">
        <v>0</v>
      </c>
      <c r="U315" s="72" t="s">
        <v>117</v>
      </c>
      <c r="V315" s="72">
        <v>0</v>
      </c>
    </row>
    <row r="316" spans="1:22" ht="13.5" customHeight="1">
      <c r="A316" s="72" t="s">
        <v>23</v>
      </c>
      <c r="B316" s="72" t="s">
        <v>148</v>
      </c>
      <c r="C316" s="73" t="s">
        <v>56</v>
      </c>
      <c r="D316" s="72" t="s">
        <v>366</v>
      </c>
      <c r="E316" s="72" t="s">
        <v>363</v>
      </c>
      <c r="F316" s="72" t="s">
        <v>80</v>
      </c>
      <c r="G316" s="73" t="s">
        <v>26</v>
      </c>
      <c r="H316" s="72" t="s">
        <v>26</v>
      </c>
      <c r="I316" s="72"/>
      <c r="J316" s="72"/>
      <c r="K316" s="72"/>
      <c r="L316" s="72"/>
      <c r="M316" s="72"/>
      <c r="N316" s="72">
        <v>0</v>
      </c>
      <c r="O316" s="72">
        <v>202263</v>
      </c>
      <c r="P316" s="72"/>
      <c r="Q316" s="86">
        <v>9.1938915741569226E-3</v>
      </c>
      <c r="R316" s="72">
        <v>1860</v>
      </c>
      <c r="S316" s="72">
        <v>-1860</v>
      </c>
      <c r="T316" s="85"/>
      <c r="U316" s="72" t="s">
        <v>119</v>
      </c>
      <c r="V316" s="72">
        <v>0</v>
      </c>
    </row>
    <row r="317" spans="1:22" ht="13.5" customHeight="1">
      <c r="A317" s="72" t="s">
        <v>23</v>
      </c>
      <c r="B317" s="72" t="s">
        <v>148</v>
      </c>
      <c r="C317" s="73" t="s">
        <v>56</v>
      </c>
      <c r="D317" s="72" t="s">
        <v>369</v>
      </c>
      <c r="E317" s="72" t="s">
        <v>360</v>
      </c>
      <c r="F317" s="72" t="s">
        <v>98</v>
      </c>
      <c r="G317" s="73" t="s">
        <v>99</v>
      </c>
      <c r="H317" s="72" t="s">
        <v>45</v>
      </c>
      <c r="I317" s="72"/>
      <c r="J317" s="72"/>
      <c r="K317" s="72"/>
      <c r="L317" s="72"/>
      <c r="M317" s="72"/>
      <c r="N317" s="72"/>
      <c r="O317" s="72">
        <v>202263</v>
      </c>
      <c r="P317" s="72">
        <v>2.9812669642989573E-3</v>
      </c>
      <c r="Q317" s="86">
        <v>2.2086762611347116E-3</v>
      </c>
      <c r="R317" s="72">
        <v>447</v>
      </c>
      <c r="S317" s="72">
        <v>156</v>
      </c>
      <c r="T317" s="85">
        <v>0.34899328859060397</v>
      </c>
      <c r="U317" s="72" t="s">
        <v>119</v>
      </c>
      <c r="V317" s="72">
        <v>0</v>
      </c>
    </row>
    <row r="318" spans="1:22" ht="13.5" customHeight="1">
      <c r="A318" s="72" t="s">
        <v>23</v>
      </c>
      <c r="B318" s="72" t="s">
        <v>148</v>
      </c>
      <c r="C318" s="73" t="s">
        <v>56</v>
      </c>
      <c r="D318" s="72" t="s">
        <v>369</v>
      </c>
      <c r="E318" s="72" t="s">
        <v>361</v>
      </c>
      <c r="F318" s="72" t="s">
        <v>98</v>
      </c>
      <c r="G318" s="73" t="s">
        <v>99</v>
      </c>
      <c r="H318" s="72" t="s">
        <v>45</v>
      </c>
      <c r="I318" s="72"/>
      <c r="J318" s="72"/>
      <c r="K318" s="72"/>
      <c r="L318" s="72"/>
      <c r="M318" s="72"/>
      <c r="N318" s="72"/>
      <c r="O318" s="72">
        <v>202263</v>
      </c>
      <c r="P318" s="72">
        <v>1.5326579750127309E-4</v>
      </c>
      <c r="Q318" s="86">
        <v>1.2542301865672633E-4</v>
      </c>
      <c r="R318" s="72">
        <v>25</v>
      </c>
      <c r="S318" s="72">
        <v>6</v>
      </c>
      <c r="T318" s="85">
        <v>0.24</v>
      </c>
      <c r="U318" s="72" t="s">
        <v>119</v>
      </c>
      <c r="V318" s="72">
        <v>0</v>
      </c>
    </row>
    <row r="319" spans="1:22" ht="13.5" customHeight="1">
      <c r="A319" s="72" t="s">
        <v>23</v>
      </c>
      <c r="B319" s="72" t="s">
        <v>148</v>
      </c>
      <c r="C319" s="73" t="s">
        <v>56</v>
      </c>
      <c r="D319" s="72" t="s">
        <v>370</v>
      </c>
      <c r="E319" s="72" t="s">
        <v>360</v>
      </c>
      <c r="F319" s="72" t="s">
        <v>100</v>
      </c>
      <c r="G319" s="73" t="s">
        <v>101</v>
      </c>
      <c r="H319" s="72" t="s">
        <v>101</v>
      </c>
      <c r="I319" s="72"/>
      <c r="J319" s="72"/>
      <c r="K319" s="72"/>
      <c r="L319" s="72"/>
      <c r="M319" s="72"/>
      <c r="N319" s="72"/>
      <c r="O319" s="72">
        <v>202263</v>
      </c>
      <c r="P319" s="72">
        <v>7.9599333540983765E-4</v>
      </c>
      <c r="Q319" s="86">
        <v>6.8376722070839942E-4</v>
      </c>
      <c r="R319" s="72">
        <v>138</v>
      </c>
      <c r="S319" s="72">
        <v>23</v>
      </c>
      <c r="T319" s="85">
        <v>0.16666666666666674</v>
      </c>
      <c r="U319" s="72" t="s">
        <v>119</v>
      </c>
      <c r="V319" s="72">
        <v>0</v>
      </c>
    </row>
    <row r="320" spans="1:22" ht="13.5" customHeight="1">
      <c r="A320" s="72" t="s">
        <v>23</v>
      </c>
      <c r="B320" s="72" t="s">
        <v>148</v>
      </c>
      <c r="C320" s="73" t="s">
        <v>56</v>
      </c>
      <c r="D320" s="72" t="s">
        <v>370</v>
      </c>
      <c r="E320" s="72" t="s">
        <v>361</v>
      </c>
      <c r="F320" s="72" t="s">
        <v>100</v>
      </c>
      <c r="G320" s="73" t="s">
        <v>101</v>
      </c>
      <c r="H320" s="72" t="s">
        <v>101</v>
      </c>
      <c r="I320" s="72"/>
      <c r="J320" s="72"/>
      <c r="K320" s="72"/>
      <c r="L320" s="72"/>
      <c r="M320" s="72"/>
      <c r="N320" s="72"/>
      <c r="O320" s="72">
        <v>202263</v>
      </c>
      <c r="P320" s="72">
        <v>4.9094495780246513E-3</v>
      </c>
      <c r="Q320" s="86">
        <v>1.7699771992152287E-2</v>
      </c>
      <c r="R320" s="72">
        <v>3580</v>
      </c>
      <c r="S320" s="72">
        <v>-2587</v>
      </c>
      <c r="T320" s="85">
        <v>-0.72262569832402235</v>
      </c>
      <c r="U320" s="72" t="s">
        <v>119</v>
      </c>
      <c r="V320" s="72">
        <v>1</v>
      </c>
    </row>
    <row r="321" spans="1:22" ht="13.5" customHeight="1">
      <c r="A321" s="72" t="s">
        <v>23</v>
      </c>
      <c r="B321" s="72" t="s">
        <v>148</v>
      </c>
      <c r="C321" s="73" t="s">
        <v>56</v>
      </c>
      <c r="D321" s="72" t="s">
        <v>370</v>
      </c>
      <c r="E321" s="72" t="s">
        <v>360</v>
      </c>
      <c r="F321" s="72" t="s">
        <v>102</v>
      </c>
      <c r="G321" s="73" t="s">
        <v>103</v>
      </c>
      <c r="H321" s="72" t="s">
        <v>103</v>
      </c>
      <c r="I321" s="72"/>
      <c r="J321" s="72"/>
      <c r="K321" s="72"/>
      <c r="L321" s="72"/>
      <c r="M321" s="72"/>
      <c r="N321" s="72"/>
      <c r="O321" s="72">
        <v>202263</v>
      </c>
      <c r="P321" s="72">
        <v>8.4048985726504604E-5</v>
      </c>
      <c r="Q321" s="86">
        <v>1.4395880160841243E-4</v>
      </c>
      <c r="R321" s="72">
        <v>29</v>
      </c>
      <c r="S321" s="72">
        <v>-12</v>
      </c>
      <c r="T321" s="85">
        <v>-0.41379310344827591</v>
      </c>
      <c r="U321" s="72" t="s">
        <v>119</v>
      </c>
      <c r="V321" s="72">
        <v>0</v>
      </c>
    </row>
    <row r="322" spans="1:22" ht="13.5" customHeight="1">
      <c r="A322" s="72" t="s">
        <v>23</v>
      </c>
      <c r="B322" s="72" t="s">
        <v>148</v>
      </c>
      <c r="C322" s="73" t="s">
        <v>56</v>
      </c>
      <c r="D322" s="72" t="s">
        <v>370</v>
      </c>
      <c r="E322" s="72" t="s">
        <v>361</v>
      </c>
      <c r="F322" s="72" t="s">
        <v>102</v>
      </c>
      <c r="G322" s="73" t="s">
        <v>103</v>
      </c>
      <c r="H322" s="72" t="s">
        <v>103</v>
      </c>
      <c r="I322" s="72"/>
      <c r="J322" s="72"/>
      <c r="K322" s="72"/>
      <c r="L322" s="72"/>
      <c r="M322" s="72"/>
      <c r="N322" s="72"/>
      <c r="O322" s="72">
        <v>202263</v>
      </c>
      <c r="P322" s="72">
        <v>7.3172058161898122E-4</v>
      </c>
      <c r="Q322" s="86">
        <v>2.1055331719514962E-3</v>
      </c>
      <c r="R322" s="72">
        <v>426</v>
      </c>
      <c r="S322" s="72">
        <v>-278</v>
      </c>
      <c r="T322" s="85">
        <v>-0.65258215962441313</v>
      </c>
      <c r="U322" s="72" t="s">
        <v>119</v>
      </c>
      <c r="V322" s="72">
        <v>0</v>
      </c>
    </row>
    <row r="323" spans="1:22" ht="13.5" customHeight="1">
      <c r="A323" s="72" t="s">
        <v>23</v>
      </c>
      <c r="B323" s="72" t="s">
        <v>148</v>
      </c>
      <c r="C323" s="73" t="s">
        <v>56</v>
      </c>
      <c r="D323" s="72" t="s">
        <v>370</v>
      </c>
      <c r="E323" s="72" t="s">
        <v>360</v>
      </c>
      <c r="F323" s="72" t="s">
        <v>104</v>
      </c>
      <c r="G323" s="73" t="s">
        <v>105</v>
      </c>
      <c r="H323" s="72" t="s">
        <v>105</v>
      </c>
      <c r="I323" s="72"/>
      <c r="J323" s="72"/>
      <c r="K323" s="72"/>
      <c r="L323" s="72"/>
      <c r="M323" s="72"/>
      <c r="N323" s="72"/>
      <c r="O323" s="72">
        <v>202263</v>
      </c>
      <c r="P323" s="72">
        <v>3.2729663853497673E-3</v>
      </c>
      <c r="Q323" s="86">
        <v>9.4901365120153378E-3</v>
      </c>
      <c r="R323" s="72">
        <v>1920</v>
      </c>
      <c r="S323" s="72">
        <v>-1258</v>
      </c>
      <c r="T323" s="85">
        <v>-0.65520833333333339</v>
      </c>
      <c r="U323" s="72" t="s">
        <v>119</v>
      </c>
      <c r="V323" s="72">
        <v>1</v>
      </c>
    </row>
    <row r="324" spans="1:22" ht="13.5" customHeight="1">
      <c r="A324" s="98" t="s">
        <v>23</v>
      </c>
      <c r="B324" s="98" t="s">
        <v>148</v>
      </c>
      <c r="C324" s="99" t="s">
        <v>56</v>
      </c>
      <c r="D324" s="98" t="s">
        <v>370</v>
      </c>
      <c r="E324" s="98" t="s">
        <v>361</v>
      </c>
      <c r="F324" s="98" t="s">
        <v>104</v>
      </c>
      <c r="G324" s="99" t="s">
        <v>105</v>
      </c>
      <c r="H324" s="98" t="s">
        <v>105</v>
      </c>
      <c r="I324" s="98"/>
      <c r="J324" s="98"/>
      <c r="K324" s="98"/>
      <c r="L324" s="98"/>
      <c r="M324" s="98"/>
      <c r="N324" s="98"/>
      <c r="O324" s="72">
        <v>202263</v>
      </c>
      <c r="P324" s="72">
        <v>2.135833049049999E-3</v>
      </c>
      <c r="Q324" s="86">
        <v>4.3548543873536101E-3</v>
      </c>
      <c r="R324" s="72">
        <v>881</v>
      </c>
      <c r="S324" s="72">
        <v>-449</v>
      </c>
      <c r="T324" s="85">
        <v>-0.50964812712826335</v>
      </c>
      <c r="U324" s="72" t="s">
        <v>119</v>
      </c>
      <c r="V324" s="72">
        <v>0</v>
      </c>
    </row>
    <row r="325" spans="1:22" ht="13.5" customHeight="1">
      <c r="A325" s="72" t="s">
        <v>23</v>
      </c>
      <c r="B325" s="72" t="s">
        <v>126</v>
      </c>
      <c r="C325" s="73" t="s">
        <v>55</v>
      </c>
      <c r="D325" s="72" t="s">
        <v>366</v>
      </c>
      <c r="E325" s="72" t="s">
        <v>363</v>
      </c>
      <c r="F325" s="72" t="s">
        <v>81</v>
      </c>
      <c r="G325" s="73" t="s">
        <v>28</v>
      </c>
      <c r="H325" s="72" t="s">
        <v>28</v>
      </c>
      <c r="I325" s="72"/>
      <c r="J325" s="72"/>
      <c r="K325" s="72"/>
      <c r="L325" s="72"/>
      <c r="M325" s="72"/>
      <c r="N325" s="72">
        <v>24272</v>
      </c>
      <c r="O325" s="72">
        <v>202263</v>
      </c>
      <c r="P325" s="72">
        <v>3.5102811685775451E-4</v>
      </c>
      <c r="Q325" s="86">
        <v>3.2886202593288721E-4</v>
      </c>
      <c r="R325" s="72">
        <v>67</v>
      </c>
      <c r="S325" s="72">
        <v>4</v>
      </c>
      <c r="T325" s="85">
        <v>5.9701492537313383E-2</v>
      </c>
      <c r="U325" s="72" t="s">
        <v>119</v>
      </c>
      <c r="V325" s="72">
        <v>0</v>
      </c>
    </row>
    <row r="326" spans="1:22" ht="13.5" customHeight="1">
      <c r="A326" s="72" t="s">
        <v>23</v>
      </c>
      <c r="B326" s="72" t="s">
        <v>126</v>
      </c>
      <c r="C326" s="73" t="s">
        <v>55</v>
      </c>
      <c r="D326" s="72" t="s">
        <v>366</v>
      </c>
      <c r="E326" s="72" t="s">
        <v>363</v>
      </c>
      <c r="F326" s="72" t="s">
        <v>84</v>
      </c>
      <c r="G326" s="73" t="s">
        <v>345</v>
      </c>
      <c r="H326" s="72" t="s">
        <v>33</v>
      </c>
      <c r="I326" s="72"/>
      <c r="J326" s="72"/>
      <c r="K326" s="72"/>
      <c r="L326" s="72"/>
      <c r="M326" s="72"/>
      <c r="N326" s="72">
        <v>15949</v>
      </c>
      <c r="O326" s="72">
        <v>202263</v>
      </c>
      <c r="P326" s="72">
        <v>2.8675536306689803E-4</v>
      </c>
      <c r="Q326" s="86">
        <v>2.8770854560624949E-4</v>
      </c>
      <c r="R326" s="72">
        <v>58</v>
      </c>
      <c r="S326" s="72">
        <v>0</v>
      </c>
      <c r="T326" s="85">
        <v>0</v>
      </c>
      <c r="U326" s="72" t="s">
        <v>119</v>
      </c>
      <c r="V326" s="72">
        <v>0</v>
      </c>
    </row>
    <row r="327" spans="1:22" ht="13.5" customHeight="1">
      <c r="A327" s="72" t="s">
        <v>23</v>
      </c>
      <c r="B327" s="72" t="s">
        <v>126</v>
      </c>
      <c r="C327" s="73" t="s">
        <v>55</v>
      </c>
      <c r="D327" s="72" t="s">
        <v>369</v>
      </c>
      <c r="E327" s="72" t="s">
        <v>361</v>
      </c>
      <c r="F327" s="72" t="s">
        <v>98</v>
      </c>
      <c r="G327" s="73" t="s">
        <v>99</v>
      </c>
      <c r="H327" s="72" t="s">
        <v>45</v>
      </c>
      <c r="I327" s="72">
        <v>125</v>
      </c>
      <c r="J327" s="72">
        <v>807</v>
      </c>
      <c r="K327" s="72">
        <v>776</v>
      </c>
      <c r="L327" s="72">
        <v>1319</v>
      </c>
      <c r="M327" s="72">
        <v>1339</v>
      </c>
      <c r="N327" s="72">
        <v>4366</v>
      </c>
      <c r="O327" s="72">
        <v>202263</v>
      </c>
      <c r="P327" s="72">
        <v>6.5755971186030068E-4</v>
      </c>
      <c r="Q327" s="86">
        <v>1.0148003437167622E-3</v>
      </c>
      <c r="R327" s="72">
        <v>205</v>
      </c>
      <c r="S327" s="72">
        <v>-72</v>
      </c>
      <c r="T327" s="85">
        <v>-0.35121951219512193</v>
      </c>
      <c r="U327" s="72" t="s">
        <v>119</v>
      </c>
      <c r="V327" s="72">
        <v>0</v>
      </c>
    </row>
    <row r="328" spans="1:22" ht="13.5" customHeight="1">
      <c r="A328" s="72" t="s">
        <v>23</v>
      </c>
      <c r="B328" s="72" t="s">
        <v>126</v>
      </c>
      <c r="C328" s="73" t="s">
        <v>55</v>
      </c>
      <c r="D328" s="72" t="s">
        <v>369</v>
      </c>
      <c r="E328" s="72" t="s">
        <v>360</v>
      </c>
      <c r="F328" s="72" t="s">
        <v>98</v>
      </c>
      <c r="G328" s="73" t="s">
        <v>99</v>
      </c>
      <c r="H328" s="72" t="s">
        <v>45</v>
      </c>
      <c r="I328" s="72">
        <v>127</v>
      </c>
      <c r="J328" s="72">
        <v>731</v>
      </c>
      <c r="K328" s="72">
        <v>926</v>
      </c>
      <c r="L328" s="72">
        <v>1511</v>
      </c>
      <c r="M328" s="72">
        <v>882</v>
      </c>
      <c r="N328" s="72">
        <v>4177</v>
      </c>
      <c r="O328" s="72">
        <v>202263</v>
      </c>
      <c r="P328" s="72">
        <v>4.4002116056817114E-4</v>
      </c>
      <c r="Q328" s="86">
        <v>2.7360339916758958E-4</v>
      </c>
      <c r="R328" s="72">
        <v>55</v>
      </c>
      <c r="S328" s="72">
        <v>34</v>
      </c>
      <c r="T328" s="85">
        <v>0.61818181818181817</v>
      </c>
      <c r="U328" s="72" t="s">
        <v>119</v>
      </c>
      <c r="V328" s="72">
        <v>0</v>
      </c>
    </row>
    <row r="329" spans="1:22" ht="13.5" customHeight="1">
      <c r="A329" s="72" t="s">
        <v>23</v>
      </c>
      <c r="B329" s="72" t="s">
        <v>126</v>
      </c>
      <c r="C329" s="73" t="s">
        <v>55</v>
      </c>
      <c r="D329" s="72" t="s">
        <v>366</v>
      </c>
      <c r="E329" s="72" t="s">
        <v>363</v>
      </c>
      <c r="F329" s="72" t="s">
        <v>91</v>
      </c>
      <c r="G329" s="73" t="s">
        <v>352</v>
      </c>
      <c r="H329" s="72" t="s">
        <v>29</v>
      </c>
      <c r="I329" s="72"/>
      <c r="J329" s="72"/>
      <c r="K329" s="72"/>
      <c r="L329" s="72"/>
      <c r="M329" s="72"/>
      <c r="N329" s="72">
        <v>3574</v>
      </c>
      <c r="O329" s="72">
        <v>202263</v>
      </c>
      <c r="P329" s="72">
        <v>6.9216811774768495E-5</v>
      </c>
      <c r="Q329" s="86">
        <v>1.7848792676996235E-4</v>
      </c>
      <c r="R329" s="72">
        <v>36</v>
      </c>
      <c r="S329" s="72">
        <v>-22</v>
      </c>
      <c r="T329" s="85">
        <v>-0.61111111111111116</v>
      </c>
      <c r="U329" s="72" t="s">
        <v>119</v>
      </c>
      <c r="V329" s="72">
        <v>0</v>
      </c>
    </row>
    <row r="330" spans="1:22" ht="13.5" customHeight="1">
      <c r="A330" s="72" t="s">
        <v>23</v>
      </c>
      <c r="B330" s="72" t="s">
        <v>126</v>
      </c>
      <c r="C330" s="73" t="s">
        <v>55</v>
      </c>
      <c r="D330" s="72" t="s">
        <v>366</v>
      </c>
      <c r="E330" s="72" t="s">
        <v>363</v>
      </c>
      <c r="F330" s="72" t="s">
        <v>85</v>
      </c>
      <c r="G330" s="73" t="s">
        <v>346</v>
      </c>
      <c r="H330" s="72" t="s">
        <v>25</v>
      </c>
      <c r="I330" s="72"/>
      <c r="J330" s="72"/>
      <c r="K330" s="72"/>
      <c r="L330" s="72"/>
      <c r="M330" s="72"/>
      <c r="N330" s="72">
        <v>2658</v>
      </c>
      <c r="O330" s="72">
        <v>202263</v>
      </c>
      <c r="P330" s="72">
        <v>3.2630782693819432E-4</v>
      </c>
      <c r="Q330" s="86">
        <v>1.9414322400630431E-3</v>
      </c>
      <c r="R330" s="72">
        <v>393</v>
      </c>
      <c r="S330" s="72">
        <v>-327</v>
      </c>
      <c r="T330" s="85">
        <v>-0.83206106870229002</v>
      </c>
      <c r="U330" s="72" t="s">
        <v>119</v>
      </c>
      <c r="V330" s="72">
        <v>0</v>
      </c>
    </row>
    <row r="331" spans="1:22" ht="13.5" customHeight="1">
      <c r="A331" s="72" t="s">
        <v>23</v>
      </c>
      <c r="B331" s="72" t="s">
        <v>126</v>
      </c>
      <c r="C331" s="73" t="s">
        <v>55</v>
      </c>
      <c r="D331" s="72" t="s">
        <v>366</v>
      </c>
      <c r="E331" s="72" t="s">
        <v>363</v>
      </c>
      <c r="F331" s="72" t="s">
        <v>96</v>
      </c>
      <c r="G331" s="73" t="s">
        <v>32</v>
      </c>
      <c r="H331" s="72" t="s">
        <v>32</v>
      </c>
      <c r="I331" s="72"/>
      <c r="J331" s="72"/>
      <c r="K331" s="72"/>
      <c r="L331" s="72"/>
      <c r="M331" s="72"/>
      <c r="N331" s="72">
        <v>2587</v>
      </c>
      <c r="O331" s="72">
        <v>202263</v>
      </c>
      <c r="P331" s="72">
        <v>6.3778347992465259E-4</v>
      </c>
      <c r="Q331" s="86">
        <v>1.2736161029968792E-3</v>
      </c>
      <c r="R331" s="72">
        <v>258</v>
      </c>
      <c r="S331" s="72">
        <v>-129</v>
      </c>
      <c r="T331" s="85">
        <v>-0.5</v>
      </c>
      <c r="U331" s="72" t="s">
        <v>119</v>
      </c>
      <c r="V331" s="72">
        <v>0</v>
      </c>
    </row>
    <row r="332" spans="1:22" ht="13.5" customHeight="1">
      <c r="A332" s="72" t="s">
        <v>23</v>
      </c>
      <c r="B332" s="72" t="s">
        <v>126</v>
      </c>
      <c r="C332" s="73" t="s">
        <v>55</v>
      </c>
      <c r="D332" s="72" t="s">
        <v>366</v>
      </c>
      <c r="E332" s="72" t="s">
        <v>363</v>
      </c>
      <c r="F332" s="72" t="s">
        <v>83</v>
      </c>
      <c r="G332" s="73" t="s">
        <v>27</v>
      </c>
      <c r="H332" s="72" t="s">
        <v>27</v>
      </c>
      <c r="I332" s="72"/>
      <c r="J332" s="72"/>
      <c r="K332" s="72"/>
      <c r="L332" s="72"/>
      <c r="M332" s="72"/>
      <c r="N332" s="72">
        <v>2315</v>
      </c>
      <c r="O332" s="72">
        <v>202263</v>
      </c>
      <c r="P332" s="72">
        <v>3.0653159500254617E-4</v>
      </c>
      <c r="Q332" s="86">
        <v>2.9340544744330734E-4</v>
      </c>
      <c r="R332" s="72">
        <v>59</v>
      </c>
      <c r="S332" s="72">
        <v>3</v>
      </c>
      <c r="T332" s="85">
        <v>5.0847457627118731E-2</v>
      </c>
      <c r="U332" s="72" t="s">
        <v>119</v>
      </c>
      <c r="V332" s="72">
        <v>0</v>
      </c>
    </row>
    <row r="333" spans="1:22" ht="13.5" customHeight="1">
      <c r="A333" s="72" t="s">
        <v>23</v>
      </c>
      <c r="B333" s="72" t="s">
        <v>126</v>
      </c>
      <c r="C333" s="73" t="s">
        <v>55</v>
      </c>
      <c r="D333" s="72" t="s">
        <v>366</v>
      </c>
      <c r="E333" s="72" t="s">
        <v>363</v>
      </c>
      <c r="F333" s="72" t="s">
        <v>97</v>
      </c>
      <c r="G333" s="73" t="s">
        <v>31</v>
      </c>
      <c r="H333" s="72" t="s">
        <v>31</v>
      </c>
      <c r="I333" s="72"/>
      <c r="J333" s="72"/>
      <c r="K333" s="72"/>
      <c r="L333" s="72"/>
      <c r="M333" s="72"/>
      <c r="N333" s="72">
        <v>2055</v>
      </c>
      <c r="O333" s="72">
        <v>202263</v>
      </c>
      <c r="P333" s="72">
        <v>2.9664347903472211E-5</v>
      </c>
      <c r="Q333" s="86">
        <v>5.0736749492488366E-5</v>
      </c>
      <c r="R333" s="72">
        <v>10</v>
      </c>
      <c r="S333" s="72">
        <v>-4</v>
      </c>
      <c r="T333" s="85">
        <v>-0.4</v>
      </c>
      <c r="U333" s="72" t="s">
        <v>119</v>
      </c>
      <c r="V333" s="72">
        <v>0</v>
      </c>
    </row>
    <row r="334" spans="1:22" ht="13.5" customHeight="1">
      <c r="A334" s="72" t="s">
        <v>23</v>
      </c>
      <c r="B334" s="72" t="s">
        <v>126</v>
      </c>
      <c r="C334" s="73" t="s">
        <v>55</v>
      </c>
      <c r="D334" s="72" t="s">
        <v>366</v>
      </c>
      <c r="E334" s="72" t="s">
        <v>363</v>
      </c>
      <c r="F334" s="72" t="s">
        <v>80</v>
      </c>
      <c r="G334" s="73" t="s">
        <v>26</v>
      </c>
      <c r="H334" s="72" t="s">
        <v>26</v>
      </c>
      <c r="I334" s="72"/>
      <c r="J334" s="72"/>
      <c r="K334" s="72"/>
      <c r="L334" s="72"/>
      <c r="M334" s="72"/>
      <c r="N334" s="72">
        <v>1822</v>
      </c>
      <c r="O334" s="72">
        <v>202263</v>
      </c>
      <c r="P334" s="72">
        <v>2.3237072524386567E-4</v>
      </c>
      <c r="Q334" s="86">
        <v>2.3237072524386567E-4</v>
      </c>
      <c r="R334" s="72">
        <v>47</v>
      </c>
      <c r="S334" s="72">
        <v>0</v>
      </c>
      <c r="T334" s="85">
        <v>0</v>
      </c>
      <c r="U334" s="72" t="s">
        <v>119</v>
      </c>
      <c r="V334" s="72">
        <v>0</v>
      </c>
    </row>
    <row r="335" spans="1:22" ht="13.5" customHeight="1">
      <c r="A335" s="72" t="s">
        <v>23</v>
      </c>
      <c r="B335" s="72" t="s">
        <v>126</v>
      </c>
      <c r="C335" s="73" t="s">
        <v>55</v>
      </c>
      <c r="D335" s="72" t="s">
        <v>366</v>
      </c>
      <c r="E335" s="72" t="s">
        <v>363</v>
      </c>
      <c r="F335" s="72" t="s">
        <v>88</v>
      </c>
      <c r="G335" s="73" t="s">
        <v>349</v>
      </c>
      <c r="H335" s="72" t="s">
        <v>34</v>
      </c>
      <c r="I335" s="72"/>
      <c r="J335" s="72"/>
      <c r="K335" s="72"/>
      <c r="L335" s="72"/>
      <c r="M335" s="72"/>
      <c r="N335" s="72">
        <v>1422</v>
      </c>
      <c r="O335" s="72">
        <v>202263</v>
      </c>
      <c r="P335" s="72">
        <v>1.1865739161388885E-4</v>
      </c>
      <c r="Q335" s="86">
        <v>1.8409247473052899E-4</v>
      </c>
      <c r="R335" s="72">
        <v>37</v>
      </c>
      <c r="S335" s="72">
        <v>-13</v>
      </c>
      <c r="T335" s="85">
        <v>-0.35135135135135132</v>
      </c>
      <c r="U335" s="72" t="s">
        <v>119</v>
      </c>
      <c r="V335" s="72">
        <v>0</v>
      </c>
    </row>
    <row r="336" spans="1:22" ht="13.5" customHeight="1">
      <c r="A336" s="72" t="s">
        <v>23</v>
      </c>
      <c r="B336" s="72" t="s">
        <v>126</v>
      </c>
      <c r="C336" s="73" t="s">
        <v>55</v>
      </c>
      <c r="D336" s="72" t="s">
        <v>366</v>
      </c>
      <c r="E336" s="72" t="s">
        <v>363</v>
      </c>
      <c r="F336" s="72" t="s">
        <v>92</v>
      </c>
      <c r="G336" s="73" t="s">
        <v>353</v>
      </c>
      <c r="H336" s="72" t="s">
        <v>30</v>
      </c>
      <c r="I336" s="72"/>
      <c r="J336" s="72"/>
      <c r="K336" s="72"/>
      <c r="L336" s="72"/>
      <c r="M336" s="72"/>
      <c r="N336" s="72">
        <v>1241</v>
      </c>
      <c r="O336" s="72">
        <v>202263</v>
      </c>
      <c r="P336" s="72">
        <v>1.9281826137256938E-4</v>
      </c>
      <c r="Q336" s="86">
        <v>8.066568957631028E-5</v>
      </c>
      <c r="R336" s="72">
        <v>16</v>
      </c>
      <c r="S336" s="72">
        <v>23</v>
      </c>
      <c r="T336" s="85">
        <v>1.4375</v>
      </c>
      <c r="U336" s="72" t="s">
        <v>119</v>
      </c>
      <c r="V336" s="72">
        <v>0</v>
      </c>
    </row>
    <row r="337" spans="1:22" ht="13.5" customHeight="1">
      <c r="A337" s="72" t="s">
        <v>23</v>
      </c>
      <c r="B337" s="72" t="s">
        <v>126</v>
      </c>
      <c r="C337" s="73" t="s">
        <v>55</v>
      </c>
      <c r="D337" s="72" t="s">
        <v>366</v>
      </c>
      <c r="E337" s="72" t="s">
        <v>363</v>
      </c>
      <c r="F337" s="72" t="s">
        <v>78</v>
      </c>
      <c r="G337" s="73" t="s">
        <v>344</v>
      </c>
      <c r="H337" s="72" t="s">
        <v>35</v>
      </c>
      <c r="I337" s="72"/>
      <c r="J337" s="72"/>
      <c r="K337" s="72"/>
      <c r="L337" s="72"/>
      <c r="M337" s="72"/>
      <c r="N337" s="72">
        <v>1100</v>
      </c>
      <c r="O337" s="72">
        <v>202263</v>
      </c>
      <c r="P337" s="72">
        <v>1.947958845661342E-3</v>
      </c>
      <c r="Q337" s="86">
        <v>1.0839071616084404E-3</v>
      </c>
      <c r="R337" s="72">
        <v>219</v>
      </c>
      <c r="S337" s="72">
        <v>175</v>
      </c>
      <c r="T337" s="85">
        <v>0.79908675799086759</v>
      </c>
      <c r="U337" s="72" t="s">
        <v>119</v>
      </c>
      <c r="V337" s="72">
        <v>0</v>
      </c>
    </row>
    <row r="338" spans="1:22" ht="13.5" customHeight="1">
      <c r="A338" s="72" t="s">
        <v>23</v>
      </c>
      <c r="B338" s="72" t="s">
        <v>126</v>
      </c>
      <c r="C338" s="73" t="s">
        <v>55</v>
      </c>
      <c r="D338" s="72" t="s">
        <v>370</v>
      </c>
      <c r="E338" s="72" t="s">
        <v>360</v>
      </c>
      <c r="F338" s="72" t="s">
        <v>100</v>
      </c>
      <c r="G338" s="73" t="s">
        <v>101</v>
      </c>
      <c r="H338" s="72" t="s">
        <v>101</v>
      </c>
      <c r="I338" s="72">
        <v>308</v>
      </c>
      <c r="J338" s="72">
        <v>430</v>
      </c>
      <c r="K338" s="72">
        <v>153</v>
      </c>
      <c r="L338" s="72">
        <v>146</v>
      </c>
      <c r="M338" s="72">
        <v>39</v>
      </c>
      <c r="N338" s="72">
        <v>1076</v>
      </c>
      <c r="O338" s="72">
        <v>202263</v>
      </c>
      <c r="P338" s="72">
        <v>1.4238886993666662E-3</v>
      </c>
      <c r="Q338" s="86">
        <v>1.4280277212541282E-3</v>
      </c>
      <c r="R338" s="72">
        <v>289</v>
      </c>
      <c r="S338" s="72">
        <v>-1</v>
      </c>
      <c r="T338" s="85">
        <v>-3.4602076124568004E-3</v>
      </c>
      <c r="U338" s="72" t="s">
        <v>119</v>
      </c>
      <c r="V338" s="72">
        <v>0</v>
      </c>
    </row>
    <row r="339" spans="1:22" ht="13.5" customHeight="1">
      <c r="A339" s="72" t="s">
        <v>23</v>
      </c>
      <c r="B339" s="72" t="s">
        <v>126</v>
      </c>
      <c r="C339" s="73" t="s">
        <v>55</v>
      </c>
      <c r="D339" s="72" t="s">
        <v>370</v>
      </c>
      <c r="E339" s="72" t="s">
        <v>361</v>
      </c>
      <c r="F339" s="72" t="s">
        <v>100</v>
      </c>
      <c r="G339" s="73" t="s">
        <v>101</v>
      </c>
      <c r="H339" s="72" t="s">
        <v>101</v>
      </c>
      <c r="I339" s="72">
        <v>199</v>
      </c>
      <c r="J339" s="72">
        <v>377</v>
      </c>
      <c r="K339" s="72">
        <v>140</v>
      </c>
      <c r="L339" s="72">
        <v>120</v>
      </c>
      <c r="M339" s="72">
        <v>44</v>
      </c>
      <c r="N339" s="72">
        <v>880</v>
      </c>
      <c r="O339" s="72">
        <v>202263</v>
      </c>
      <c r="P339" s="72">
        <v>1.9776231935648142E-5</v>
      </c>
      <c r="Q339" s="86">
        <v>1.6024742201959825E-5</v>
      </c>
      <c r="R339" s="72">
        <v>3</v>
      </c>
      <c r="S339" s="72">
        <v>1</v>
      </c>
      <c r="T339" s="85">
        <v>0.33333333333333326</v>
      </c>
      <c r="U339" s="72" t="s">
        <v>119</v>
      </c>
      <c r="V339" s="72">
        <v>0</v>
      </c>
    </row>
    <row r="340" spans="1:22" ht="13.5" customHeight="1">
      <c r="A340" s="72" t="s">
        <v>23</v>
      </c>
      <c r="B340" s="72" t="s">
        <v>126</v>
      </c>
      <c r="C340" s="73" t="s">
        <v>55</v>
      </c>
      <c r="D340" s="72" t="s">
        <v>370</v>
      </c>
      <c r="E340" s="72" t="s">
        <v>361</v>
      </c>
      <c r="F340" s="72" t="s">
        <v>102</v>
      </c>
      <c r="G340" s="73" t="s">
        <v>103</v>
      </c>
      <c r="H340" s="72" t="s">
        <v>103</v>
      </c>
      <c r="I340" s="72">
        <v>113</v>
      </c>
      <c r="J340" s="72">
        <v>382</v>
      </c>
      <c r="K340" s="72">
        <v>83</v>
      </c>
      <c r="L340" s="72">
        <v>81</v>
      </c>
      <c r="M340" s="72">
        <v>50</v>
      </c>
      <c r="N340" s="72">
        <v>709</v>
      </c>
      <c r="O340" s="72">
        <v>246010</v>
      </c>
      <c r="P340" s="72">
        <v>4.1299134181537337E-3</v>
      </c>
      <c r="Q340" s="86">
        <v>9.1938915741569226E-3</v>
      </c>
      <c r="R340" s="72">
        <v>2262</v>
      </c>
      <c r="S340" s="72">
        <v>-1246</v>
      </c>
      <c r="T340" s="85">
        <v>-0.55083996463306806</v>
      </c>
      <c r="U340" s="72" t="s">
        <v>121</v>
      </c>
      <c r="V340" s="72">
        <v>1</v>
      </c>
    </row>
    <row r="341" spans="1:22" ht="13.5" customHeight="1">
      <c r="A341" s="72" t="s">
        <v>23</v>
      </c>
      <c r="B341" s="72" t="s">
        <v>126</v>
      </c>
      <c r="C341" s="73" t="s">
        <v>55</v>
      </c>
      <c r="D341" s="72" t="s">
        <v>367</v>
      </c>
      <c r="E341" s="72" t="s">
        <v>363</v>
      </c>
      <c r="F341" s="72" t="s">
        <v>107</v>
      </c>
      <c r="G341" s="73" t="s">
        <v>49</v>
      </c>
      <c r="H341" s="72" t="s">
        <v>49</v>
      </c>
      <c r="I341" s="72"/>
      <c r="J341" s="72"/>
      <c r="K341" s="72"/>
      <c r="L341" s="72"/>
      <c r="M341" s="72"/>
      <c r="N341" s="72">
        <v>619</v>
      </c>
      <c r="O341" s="72">
        <v>246010</v>
      </c>
      <c r="P341" s="72">
        <v>1.7316369253282387E-3</v>
      </c>
      <c r="Q341" s="86">
        <v>2.2086762611347116E-3</v>
      </c>
      <c r="R341" s="72">
        <v>543</v>
      </c>
      <c r="S341" s="72">
        <v>-117</v>
      </c>
      <c r="T341" s="85">
        <v>-0.21546961325966851</v>
      </c>
      <c r="U341" s="72" t="s">
        <v>121</v>
      </c>
      <c r="V341" s="72">
        <v>0</v>
      </c>
    </row>
    <row r="342" spans="1:22" ht="13.5" customHeight="1">
      <c r="A342" s="72" t="s">
        <v>23</v>
      </c>
      <c r="B342" s="72" t="s">
        <v>126</v>
      </c>
      <c r="C342" s="73" t="s">
        <v>55</v>
      </c>
      <c r="D342" s="72" t="s">
        <v>370</v>
      </c>
      <c r="E342" s="72" t="s">
        <v>360</v>
      </c>
      <c r="F342" s="72" t="s">
        <v>102</v>
      </c>
      <c r="G342" s="73" t="s">
        <v>103</v>
      </c>
      <c r="H342" s="72" t="s">
        <v>103</v>
      </c>
      <c r="I342" s="72">
        <v>102</v>
      </c>
      <c r="J342" s="72">
        <v>301</v>
      </c>
      <c r="K342" s="72">
        <v>61</v>
      </c>
      <c r="L342" s="72">
        <v>42</v>
      </c>
      <c r="M342" s="72">
        <v>13</v>
      </c>
      <c r="N342" s="72">
        <v>519</v>
      </c>
      <c r="O342" s="72">
        <v>246010</v>
      </c>
      <c r="P342" s="72">
        <v>1.0975163611235315E-4</v>
      </c>
      <c r="Q342" s="86">
        <v>1.2542301865672633E-4</v>
      </c>
      <c r="R342" s="72">
        <v>31</v>
      </c>
      <c r="S342" s="72">
        <v>-4</v>
      </c>
      <c r="T342" s="85">
        <v>-0.12903225806451613</v>
      </c>
      <c r="U342" s="72" t="s">
        <v>121</v>
      </c>
      <c r="V342" s="72">
        <v>0</v>
      </c>
    </row>
    <row r="343" spans="1:22" ht="13.5" customHeight="1">
      <c r="A343" s="72" t="s">
        <v>23</v>
      </c>
      <c r="B343" s="72" t="s">
        <v>126</v>
      </c>
      <c r="C343" s="73" t="s">
        <v>55</v>
      </c>
      <c r="D343" s="72" t="s">
        <v>366</v>
      </c>
      <c r="E343" s="72" t="s">
        <v>363</v>
      </c>
      <c r="F343" s="72" t="s">
        <v>86</v>
      </c>
      <c r="G343" s="73" t="s">
        <v>347</v>
      </c>
      <c r="H343" s="72" t="s">
        <v>40</v>
      </c>
      <c r="I343" s="72"/>
      <c r="J343" s="72"/>
      <c r="K343" s="72"/>
      <c r="L343" s="72"/>
      <c r="M343" s="72"/>
      <c r="N343" s="72">
        <v>495</v>
      </c>
      <c r="O343" s="72">
        <v>246010</v>
      </c>
      <c r="P343" s="72">
        <v>2.3576277387098088E-3</v>
      </c>
      <c r="Q343" s="86">
        <v>6.8376722070839942E-4</v>
      </c>
      <c r="R343" s="72">
        <v>168</v>
      </c>
      <c r="S343" s="72">
        <v>412</v>
      </c>
      <c r="T343" s="85">
        <v>2.4523809523809526</v>
      </c>
      <c r="U343" s="72" t="s">
        <v>121</v>
      </c>
      <c r="V343" s="72">
        <v>0</v>
      </c>
    </row>
    <row r="344" spans="1:22" ht="13.5" customHeight="1">
      <c r="A344" s="72" t="s">
        <v>23</v>
      </c>
      <c r="B344" s="72" t="s">
        <v>126</v>
      </c>
      <c r="C344" s="73" t="s">
        <v>55</v>
      </c>
      <c r="D344" s="72" t="s">
        <v>367</v>
      </c>
      <c r="E344" s="72" t="s">
        <v>363</v>
      </c>
      <c r="F344" s="72" t="s">
        <v>108</v>
      </c>
      <c r="G344" s="73" t="s">
        <v>356</v>
      </c>
      <c r="H344" s="72" t="s">
        <v>50</v>
      </c>
      <c r="I344" s="72"/>
      <c r="J344" s="72"/>
      <c r="K344" s="72"/>
      <c r="L344" s="72"/>
      <c r="M344" s="72"/>
      <c r="N344" s="72">
        <v>278</v>
      </c>
      <c r="O344" s="72">
        <v>246010</v>
      </c>
      <c r="P344" s="72">
        <v>1.9255314824600626E-2</v>
      </c>
      <c r="Q344" s="86">
        <v>1.7699771992152287E-2</v>
      </c>
      <c r="R344" s="72">
        <v>4354</v>
      </c>
      <c r="S344" s="72">
        <v>383</v>
      </c>
      <c r="T344" s="85">
        <v>8.7965089572806576E-2</v>
      </c>
      <c r="U344" s="72" t="s">
        <v>121</v>
      </c>
      <c r="V344" s="72">
        <v>0</v>
      </c>
    </row>
    <row r="345" spans="1:22" ht="13.5" customHeight="1">
      <c r="A345" s="72" t="s">
        <v>23</v>
      </c>
      <c r="B345" s="72" t="s">
        <v>126</v>
      </c>
      <c r="C345" s="73" t="s">
        <v>55</v>
      </c>
      <c r="D345" s="72" t="s">
        <v>366</v>
      </c>
      <c r="E345" s="72" t="s">
        <v>363</v>
      </c>
      <c r="F345" s="72" t="s">
        <v>87</v>
      </c>
      <c r="G345" s="73" t="s">
        <v>348</v>
      </c>
      <c r="H345" s="72" t="s">
        <v>38</v>
      </c>
      <c r="I345" s="72"/>
      <c r="J345" s="72"/>
      <c r="K345" s="72"/>
      <c r="L345" s="72"/>
      <c r="M345" s="72"/>
      <c r="N345" s="72">
        <v>277</v>
      </c>
      <c r="O345" s="72">
        <v>246010</v>
      </c>
      <c r="P345" s="72">
        <v>1.0568676070078453E-4</v>
      </c>
      <c r="Q345" s="86">
        <v>1.4395880160841243E-4</v>
      </c>
      <c r="R345" s="72">
        <v>35</v>
      </c>
      <c r="S345" s="72">
        <v>-9</v>
      </c>
      <c r="T345" s="85">
        <v>-0.25714285714285712</v>
      </c>
      <c r="U345" s="72" t="s">
        <v>121</v>
      </c>
      <c r="V345" s="72">
        <v>0</v>
      </c>
    </row>
    <row r="346" spans="1:22" ht="13.5" customHeight="1">
      <c r="A346" s="72" t="s">
        <v>23</v>
      </c>
      <c r="B346" s="72" t="s">
        <v>126</v>
      </c>
      <c r="C346" s="73" t="s">
        <v>55</v>
      </c>
      <c r="D346" s="72" t="s">
        <v>366</v>
      </c>
      <c r="E346" s="72" t="s">
        <v>363</v>
      </c>
      <c r="F346" s="72" t="s">
        <v>90</v>
      </c>
      <c r="G346" s="73" t="s">
        <v>351</v>
      </c>
      <c r="H346" s="72" t="s">
        <v>37</v>
      </c>
      <c r="I346" s="72"/>
      <c r="J346" s="72"/>
      <c r="K346" s="72"/>
      <c r="L346" s="72"/>
      <c r="M346" s="72"/>
      <c r="N346" s="72">
        <v>267</v>
      </c>
      <c r="O346" s="72">
        <v>246010</v>
      </c>
      <c r="P346" s="72">
        <v>1.8657778139100037E-3</v>
      </c>
      <c r="Q346" s="86">
        <v>2.1055331719514962E-3</v>
      </c>
      <c r="R346" s="72">
        <v>518</v>
      </c>
      <c r="S346" s="72">
        <v>-59</v>
      </c>
      <c r="T346" s="85">
        <v>-0.11389961389961389</v>
      </c>
      <c r="U346" s="72" t="s">
        <v>121</v>
      </c>
      <c r="V346" s="72">
        <v>0</v>
      </c>
    </row>
    <row r="347" spans="1:22" ht="13.5" customHeight="1">
      <c r="A347" s="72" t="s">
        <v>23</v>
      </c>
      <c r="B347" s="72" t="s">
        <v>126</v>
      </c>
      <c r="C347" s="73" t="s">
        <v>55</v>
      </c>
      <c r="D347" s="72" t="s">
        <v>366</v>
      </c>
      <c r="E347" s="72" t="s">
        <v>363</v>
      </c>
      <c r="F347" s="72" t="s">
        <v>94</v>
      </c>
      <c r="G347" s="73" t="s">
        <v>36</v>
      </c>
      <c r="H347" s="72" t="s">
        <v>36</v>
      </c>
      <c r="I347" s="72"/>
      <c r="J347" s="72"/>
      <c r="K347" s="72"/>
      <c r="L347" s="72"/>
      <c r="M347" s="72"/>
      <c r="N347" s="72">
        <v>194</v>
      </c>
      <c r="O347" s="72">
        <v>246010</v>
      </c>
      <c r="P347" s="72">
        <v>9.9792691354010001E-3</v>
      </c>
      <c r="Q347" s="86">
        <v>9.4901365120153378E-3</v>
      </c>
      <c r="R347" s="72">
        <v>2335</v>
      </c>
      <c r="S347" s="72">
        <v>120</v>
      </c>
      <c r="T347" s="85">
        <v>5.1391862955032064E-2</v>
      </c>
      <c r="U347" s="72" t="s">
        <v>121</v>
      </c>
      <c r="V347" s="72">
        <v>0</v>
      </c>
    </row>
    <row r="348" spans="1:22" ht="13.5" customHeight="1">
      <c r="A348" s="72" t="s">
        <v>23</v>
      </c>
      <c r="B348" s="72" t="s">
        <v>126</v>
      </c>
      <c r="C348" s="73" t="s">
        <v>55</v>
      </c>
      <c r="D348" s="72" t="s">
        <v>366</v>
      </c>
      <c r="E348" s="72" t="s">
        <v>363</v>
      </c>
      <c r="F348" s="72" t="s">
        <v>89</v>
      </c>
      <c r="G348" s="73" t="s">
        <v>350</v>
      </c>
      <c r="H348" s="72" t="s">
        <v>39</v>
      </c>
      <c r="I348" s="72"/>
      <c r="J348" s="72"/>
      <c r="K348" s="72"/>
      <c r="L348" s="72"/>
      <c r="M348" s="72"/>
      <c r="N348" s="72">
        <v>190</v>
      </c>
      <c r="O348" s="72">
        <v>246010</v>
      </c>
      <c r="P348" s="72">
        <v>6.788341937319621E-3</v>
      </c>
      <c r="Q348" s="86">
        <v>4.3548543873536101E-3</v>
      </c>
      <c r="R348" s="72">
        <v>1071</v>
      </c>
      <c r="S348" s="72">
        <v>599</v>
      </c>
      <c r="T348" s="85">
        <v>0.5592903828197946</v>
      </c>
      <c r="U348" s="72" t="s">
        <v>121</v>
      </c>
      <c r="V348" s="72">
        <v>1</v>
      </c>
    </row>
    <row r="349" spans="1:22" ht="13.5" customHeight="1">
      <c r="A349" s="72" t="s">
        <v>23</v>
      </c>
      <c r="B349" s="72" t="s">
        <v>126</v>
      </c>
      <c r="C349" s="73" t="s">
        <v>55</v>
      </c>
      <c r="D349" s="72" t="s">
        <v>366</v>
      </c>
      <c r="E349" s="72" t="s">
        <v>363</v>
      </c>
      <c r="F349" s="72" t="s">
        <v>82</v>
      </c>
      <c r="G349" s="73" t="s">
        <v>41</v>
      </c>
      <c r="H349" s="72" t="s">
        <v>41</v>
      </c>
      <c r="I349" s="72"/>
      <c r="J349" s="72"/>
      <c r="K349" s="72"/>
      <c r="L349" s="72"/>
      <c r="M349" s="72"/>
      <c r="N349" s="72">
        <v>137</v>
      </c>
      <c r="O349" s="72">
        <v>246010</v>
      </c>
      <c r="P349" s="72">
        <v>2.3576277387098084E-4</v>
      </c>
      <c r="Q349" s="86">
        <v>3.2886202593288721E-4</v>
      </c>
      <c r="R349" s="72">
        <v>81</v>
      </c>
      <c r="S349" s="72">
        <v>-23</v>
      </c>
      <c r="T349" s="85">
        <v>-0.28395061728395066</v>
      </c>
      <c r="U349" s="72" t="s">
        <v>121</v>
      </c>
      <c r="V349" s="72">
        <v>0</v>
      </c>
    </row>
    <row r="350" spans="1:22" ht="13.5" customHeight="1">
      <c r="A350" s="72" t="s">
        <v>23</v>
      </c>
      <c r="B350" s="72" t="s">
        <v>126</v>
      </c>
      <c r="C350" s="73" t="s">
        <v>55</v>
      </c>
      <c r="D350" s="72" t="s">
        <v>366</v>
      </c>
      <c r="E350" s="72" t="s">
        <v>363</v>
      </c>
      <c r="F350" s="72" t="s">
        <v>95</v>
      </c>
      <c r="G350" s="73" t="s">
        <v>355</v>
      </c>
      <c r="H350" s="72" t="s">
        <v>43</v>
      </c>
      <c r="I350" s="72"/>
      <c r="J350" s="72"/>
      <c r="K350" s="72"/>
      <c r="L350" s="72"/>
      <c r="M350" s="72"/>
      <c r="N350" s="72">
        <v>121</v>
      </c>
      <c r="O350" s="72">
        <v>246010</v>
      </c>
      <c r="P350" s="72">
        <v>3.8209828868745175E-4</v>
      </c>
      <c r="Q350" s="86">
        <v>2.8770854560624949E-4</v>
      </c>
      <c r="R350" s="72">
        <v>71</v>
      </c>
      <c r="S350" s="72">
        <v>23</v>
      </c>
      <c r="T350" s="85">
        <v>0.323943661971831</v>
      </c>
      <c r="U350" s="72" t="s">
        <v>121</v>
      </c>
      <c r="V350" s="72">
        <v>0</v>
      </c>
    </row>
    <row r="351" spans="1:22" ht="13.5" customHeight="1">
      <c r="A351" s="72" t="s">
        <v>23</v>
      </c>
      <c r="B351" s="72" t="s">
        <v>126</v>
      </c>
      <c r="C351" s="73" t="s">
        <v>55</v>
      </c>
      <c r="D351" s="72" t="s">
        <v>370</v>
      </c>
      <c r="E351" s="72" t="s">
        <v>360</v>
      </c>
      <c r="F351" s="72" t="s">
        <v>104</v>
      </c>
      <c r="G351" s="73" t="s">
        <v>105</v>
      </c>
      <c r="H351" s="72" t="s">
        <v>105</v>
      </c>
      <c r="I351" s="72">
        <v>40</v>
      </c>
      <c r="J351" s="72">
        <v>10</v>
      </c>
      <c r="K351" s="72">
        <v>5</v>
      </c>
      <c r="L351" s="72">
        <v>5</v>
      </c>
      <c r="M351" s="72">
        <v>1</v>
      </c>
      <c r="N351" s="72">
        <v>61</v>
      </c>
      <c r="O351" s="72">
        <v>246010</v>
      </c>
      <c r="P351" s="72">
        <v>2.207227348481769E-3</v>
      </c>
      <c r="Q351" s="86">
        <v>1.0148003437167622E-3</v>
      </c>
      <c r="R351" s="72">
        <v>250</v>
      </c>
      <c r="S351" s="72">
        <v>293</v>
      </c>
      <c r="T351" s="85">
        <v>1.1720000000000002</v>
      </c>
      <c r="U351" s="72" t="s">
        <v>121</v>
      </c>
      <c r="V351" s="72">
        <v>0</v>
      </c>
    </row>
    <row r="352" spans="1:22" ht="13.5" customHeight="1">
      <c r="A352" s="72" t="s">
        <v>23</v>
      </c>
      <c r="B352" s="72" t="s">
        <v>126</v>
      </c>
      <c r="C352" s="73" t="s">
        <v>55</v>
      </c>
      <c r="D352" s="72" t="s">
        <v>370</v>
      </c>
      <c r="E352" s="72" t="s">
        <v>360</v>
      </c>
      <c r="F352" s="72" t="s">
        <v>106</v>
      </c>
      <c r="G352" s="73" t="s">
        <v>47</v>
      </c>
      <c r="H352" s="72" t="s">
        <v>47</v>
      </c>
      <c r="I352" s="72">
        <v>3</v>
      </c>
      <c r="J352" s="72">
        <v>21</v>
      </c>
      <c r="K352" s="72">
        <v>14</v>
      </c>
      <c r="L352" s="72">
        <v>16</v>
      </c>
      <c r="M352" s="72">
        <v>5</v>
      </c>
      <c r="N352" s="72">
        <v>59</v>
      </c>
      <c r="O352" s="72">
        <v>246010</v>
      </c>
      <c r="P352" s="72">
        <v>4.1461729198000082E-4</v>
      </c>
      <c r="Q352" s="86">
        <v>2.7360339916758958E-4</v>
      </c>
      <c r="R352" s="72">
        <v>67</v>
      </c>
      <c r="S352" s="72">
        <v>35</v>
      </c>
      <c r="T352" s="85">
        <v>0.52238805970149249</v>
      </c>
      <c r="U352" s="72" t="s">
        <v>121</v>
      </c>
      <c r="V352" s="72">
        <v>0</v>
      </c>
    </row>
    <row r="353" spans="1:22" ht="13.5" customHeight="1">
      <c r="A353" s="72" t="s">
        <v>23</v>
      </c>
      <c r="B353" s="72" t="s">
        <v>126</v>
      </c>
      <c r="C353" s="73" t="s">
        <v>55</v>
      </c>
      <c r="D353" s="72" t="s">
        <v>366</v>
      </c>
      <c r="E353" s="72" t="s">
        <v>363</v>
      </c>
      <c r="F353" s="72" t="s">
        <v>93</v>
      </c>
      <c r="G353" s="73" t="s">
        <v>354</v>
      </c>
      <c r="H353" s="72" t="s">
        <v>42</v>
      </c>
      <c r="I353" s="72"/>
      <c r="J353" s="72"/>
      <c r="K353" s="72"/>
      <c r="L353" s="72"/>
      <c r="M353" s="72"/>
      <c r="N353" s="72">
        <v>37</v>
      </c>
      <c r="O353" s="72">
        <v>246010</v>
      </c>
      <c r="P353" s="72">
        <v>5.2843380350392263E-5</v>
      </c>
      <c r="Q353" s="86">
        <v>1.7848792676996235E-4</v>
      </c>
      <c r="R353" s="72">
        <v>44</v>
      </c>
      <c r="S353" s="72">
        <v>-31</v>
      </c>
      <c r="T353" s="85">
        <v>-0.70454545454545459</v>
      </c>
      <c r="U353" s="72" t="s">
        <v>121</v>
      </c>
      <c r="V353" s="72">
        <v>0</v>
      </c>
    </row>
    <row r="354" spans="1:22" ht="13.5" customHeight="1">
      <c r="A354" s="72" t="s">
        <v>23</v>
      </c>
      <c r="B354" s="72" t="s">
        <v>126</v>
      </c>
      <c r="C354" s="73" t="s">
        <v>55</v>
      </c>
      <c r="D354" s="72" t="s">
        <v>370</v>
      </c>
      <c r="E354" s="72" t="s">
        <v>361</v>
      </c>
      <c r="F354" s="72" t="s">
        <v>106</v>
      </c>
      <c r="G354" s="73" t="s">
        <v>47</v>
      </c>
      <c r="H354" s="72" t="s">
        <v>47</v>
      </c>
      <c r="I354" s="72">
        <v>3</v>
      </c>
      <c r="J354" s="72">
        <v>9</v>
      </c>
      <c r="K354" s="72">
        <v>4</v>
      </c>
      <c r="L354" s="72">
        <v>3</v>
      </c>
      <c r="M354" s="72">
        <v>9</v>
      </c>
      <c r="N354" s="72">
        <v>28</v>
      </c>
      <c r="O354" s="72">
        <v>246010</v>
      </c>
      <c r="P354" s="72">
        <v>2.8169586602170642E-3</v>
      </c>
      <c r="Q354" s="86">
        <v>1.9414322400630431E-3</v>
      </c>
      <c r="R354" s="72">
        <v>478</v>
      </c>
      <c r="S354" s="72">
        <v>215</v>
      </c>
      <c r="T354" s="85">
        <v>0.44979079497907959</v>
      </c>
      <c r="U354" s="72" t="s">
        <v>121</v>
      </c>
      <c r="V354" s="72">
        <v>0</v>
      </c>
    </row>
    <row r="355" spans="1:22" ht="13.5" customHeight="1">
      <c r="A355" s="72" t="s">
        <v>23</v>
      </c>
      <c r="B355" s="72" t="s">
        <v>126</v>
      </c>
      <c r="C355" s="73" t="s">
        <v>55</v>
      </c>
      <c r="D355" s="72" t="s">
        <v>370</v>
      </c>
      <c r="E355" s="72" t="s">
        <v>361</v>
      </c>
      <c r="F355" s="72" t="s">
        <v>104</v>
      </c>
      <c r="G355" s="73" t="s">
        <v>105</v>
      </c>
      <c r="H355" s="72" t="s">
        <v>105</v>
      </c>
      <c r="I355" s="72">
        <v>13</v>
      </c>
      <c r="J355" s="72">
        <v>6</v>
      </c>
      <c r="K355" s="72">
        <v>0</v>
      </c>
      <c r="L355" s="72">
        <v>4</v>
      </c>
      <c r="M355" s="72">
        <v>4</v>
      </c>
      <c r="N355" s="72">
        <v>27</v>
      </c>
      <c r="O355" s="72">
        <v>246010</v>
      </c>
      <c r="P355" s="72">
        <v>1.784480305678631E-3</v>
      </c>
      <c r="Q355" s="86">
        <v>1.2736161029968792E-3</v>
      </c>
      <c r="R355" s="72">
        <v>313</v>
      </c>
      <c r="S355" s="72">
        <v>126</v>
      </c>
      <c r="T355" s="85">
        <v>0.40255591054313089</v>
      </c>
      <c r="U355" s="72" t="s">
        <v>121</v>
      </c>
      <c r="V355" s="72">
        <v>0</v>
      </c>
    </row>
    <row r="356" spans="1:22" ht="13.5" customHeight="1">
      <c r="A356" s="72" t="s">
        <v>23</v>
      </c>
      <c r="B356" s="72" t="s">
        <v>126</v>
      </c>
      <c r="C356" s="73" t="s">
        <v>55</v>
      </c>
      <c r="D356" s="72" t="s">
        <v>367</v>
      </c>
      <c r="E356" s="72" t="s">
        <v>363</v>
      </c>
      <c r="F356" s="72" t="s">
        <v>109</v>
      </c>
      <c r="G356" s="73" t="s">
        <v>51</v>
      </c>
      <c r="H356" s="72" t="s">
        <v>51</v>
      </c>
      <c r="I356" s="72"/>
      <c r="J356" s="72"/>
      <c r="K356" s="72"/>
      <c r="L356" s="72"/>
      <c r="M356" s="72"/>
      <c r="N356" s="72">
        <v>17</v>
      </c>
      <c r="O356" s="72">
        <v>246010</v>
      </c>
      <c r="P356" s="72">
        <v>1.6665989187431406E-4</v>
      </c>
      <c r="Q356" s="86">
        <v>2.9340544744330734E-4</v>
      </c>
      <c r="R356" s="72">
        <v>72</v>
      </c>
      <c r="S356" s="72">
        <v>-31</v>
      </c>
      <c r="T356" s="85">
        <v>-0.43055555555555558</v>
      </c>
      <c r="U356" s="72" t="s">
        <v>121</v>
      </c>
      <c r="V356" s="72">
        <v>0</v>
      </c>
    </row>
    <row r="357" spans="1:22" ht="13.5" customHeight="1">
      <c r="A357" s="72" t="s">
        <v>23</v>
      </c>
      <c r="B357" s="72" t="s">
        <v>76</v>
      </c>
      <c r="C357" s="73" t="s">
        <v>54</v>
      </c>
      <c r="D357" s="72" t="s">
        <v>366</v>
      </c>
      <c r="E357" s="72" t="s">
        <v>363</v>
      </c>
      <c r="F357" s="72" t="s">
        <v>81</v>
      </c>
      <c r="G357" s="73" t="s">
        <v>28</v>
      </c>
      <c r="H357" s="72" t="s">
        <v>28</v>
      </c>
      <c r="I357" s="72"/>
      <c r="J357" s="72"/>
      <c r="K357" s="72"/>
      <c r="L357" s="72"/>
      <c r="M357" s="72"/>
      <c r="N357" s="100">
        <v>30634</v>
      </c>
      <c r="O357" s="72">
        <v>246010</v>
      </c>
      <c r="P357" s="72">
        <v>7.7232632819804068E-5</v>
      </c>
      <c r="Q357" s="86">
        <v>5.0736749492488366E-5</v>
      </c>
      <c r="R357" s="72">
        <v>12</v>
      </c>
      <c r="S357" s="72">
        <v>7</v>
      </c>
      <c r="T357" s="85">
        <v>0.58333333333333326</v>
      </c>
      <c r="U357" s="72" t="s">
        <v>121</v>
      </c>
      <c r="V357" s="72">
        <v>0</v>
      </c>
    </row>
    <row r="358" spans="1:22" ht="13.5" customHeight="1">
      <c r="A358" s="72" t="s">
        <v>23</v>
      </c>
      <c r="B358" s="72" t="s">
        <v>76</v>
      </c>
      <c r="C358" s="73" t="s">
        <v>54</v>
      </c>
      <c r="D358" s="88" t="s">
        <v>369</v>
      </c>
      <c r="E358" s="72" t="s">
        <v>360</v>
      </c>
      <c r="F358" s="72" t="s">
        <v>98</v>
      </c>
      <c r="G358" s="73" t="s">
        <v>99</v>
      </c>
      <c r="H358" s="72" t="s">
        <v>45</v>
      </c>
      <c r="I358" s="72">
        <v>194</v>
      </c>
      <c r="J358" s="72">
        <v>3806</v>
      </c>
      <c r="K358" s="72">
        <v>8677</v>
      </c>
      <c r="L358" s="72">
        <v>3724</v>
      </c>
      <c r="M358" s="72">
        <v>588</v>
      </c>
      <c r="N358" s="72">
        <v>16989</v>
      </c>
      <c r="O358" s="72">
        <v>246010</v>
      </c>
      <c r="P358" s="72">
        <v>5.6908255761960897E-5</v>
      </c>
      <c r="Q358" s="86">
        <v>2.3237072524386567E-4</v>
      </c>
      <c r="R358" s="72">
        <v>57</v>
      </c>
      <c r="S358" s="72">
        <v>-43</v>
      </c>
      <c r="T358" s="85">
        <v>-0.75438596491228072</v>
      </c>
      <c r="U358" s="72" t="s">
        <v>121</v>
      </c>
      <c r="V358" s="72">
        <v>0</v>
      </c>
    </row>
    <row r="359" spans="1:22" ht="13.5" customHeight="1">
      <c r="A359" s="72" t="s">
        <v>23</v>
      </c>
      <c r="B359" s="72" t="s">
        <v>76</v>
      </c>
      <c r="C359" s="73" t="s">
        <v>54</v>
      </c>
      <c r="D359" s="72" t="s">
        <v>369</v>
      </c>
      <c r="E359" s="72" t="s">
        <v>361</v>
      </c>
      <c r="F359" s="72" t="s">
        <v>98</v>
      </c>
      <c r="G359" s="73" t="s">
        <v>99</v>
      </c>
      <c r="H359" s="72" t="s">
        <v>45</v>
      </c>
      <c r="I359" s="72">
        <v>190</v>
      </c>
      <c r="J359" s="72">
        <v>3469</v>
      </c>
      <c r="K359" s="72">
        <v>7116</v>
      </c>
      <c r="L359" s="72">
        <v>3969</v>
      </c>
      <c r="M359" s="72">
        <v>1191</v>
      </c>
      <c r="N359" s="72">
        <v>15935</v>
      </c>
      <c r="O359" s="72">
        <v>246010</v>
      </c>
      <c r="P359" s="72">
        <v>7.316775740823544E-5</v>
      </c>
      <c r="Q359" s="86">
        <v>1.8409247473052899E-4</v>
      </c>
      <c r="R359" s="72">
        <v>45</v>
      </c>
      <c r="S359" s="72">
        <v>-27</v>
      </c>
      <c r="T359" s="85">
        <v>-0.6</v>
      </c>
      <c r="U359" s="72" t="s">
        <v>121</v>
      </c>
      <c r="V359" s="72">
        <v>0</v>
      </c>
    </row>
    <row r="360" spans="1:22" ht="13.5" customHeight="1">
      <c r="A360" s="72" t="s">
        <v>23</v>
      </c>
      <c r="B360" s="72" t="s">
        <v>76</v>
      </c>
      <c r="C360" s="73" t="s">
        <v>54</v>
      </c>
      <c r="D360" s="72" t="s">
        <v>366</v>
      </c>
      <c r="E360" s="72" t="s">
        <v>363</v>
      </c>
      <c r="F360" s="72" t="s">
        <v>84</v>
      </c>
      <c r="G360" s="73" t="s">
        <v>345</v>
      </c>
      <c r="H360" s="72" t="s">
        <v>33</v>
      </c>
      <c r="I360" s="72"/>
      <c r="J360" s="72"/>
      <c r="K360" s="72"/>
      <c r="L360" s="72"/>
      <c r="M360" s="72"/>
      <c r="N360" s="100">
        <v>13930</v>
      </c>
      <c r="O360" s="72">
        <v>246010</v>
      </c>
      <c r="P360" s="72">
        <v>0</v>
      </c>
      <c r="Q360" s="86">
        <v>8.066568957631028E-5</v>
      </c>
      <c r="R360" s="72">
        <v>20</v>
      </c>
      <c r="S360" s="72">
        <v>-20</v>
      </c>
      <c r="T360" s="85">
        <v>-1</v>
      </c>
      <c r="U360" s="72" t="s">
        <v>121</v>
      </c>
      <c r="V360" s="72">
        <v>0</v>
      </c>
    </row>
    <row r="361" spans="1:22" ht="13.5" customHeight="1">
      <c r="A361" s="72" t="s">
        <v>23</v>
      </c>
      <c r="B361" s="72" t="s">
        <v>76</v>
      </c>
      <c r="C361" s="73" t="s">
        <v>54</v>
      </c>
      <c r="D361" s="72" t="s">
        <v>366</v>
      </c>
      <c r="E361" s="72" t="s">
        <v>363</v>
      </c>
      <c r="F361" s="72" t="s">
        <v>85</v>
      </c>
      <c r="G361" s="73" t="s">
        <v>346</v>
      </c>
      <c r="H361" s="72" t="s">
        <v>25</v>
      </c>
      <c r="I361" s="72"/>
      <c r="J361" s="72"/>
      <c r="K361" s="72"/>
      <c r="L361" s="72"/>
      <c r="M361" s="72"/>
      <c r="N361" s="72">
        <v>9240</v>
      </c>
      <c r="O361" s="72">
        <v>246010</v>
      </c>
      <c r="P361" s="72">
        <v>8.9020771513353112E-4</v>
      </c>
      <c r="Q361" s="86">
        <v>1.0839071616084404E-3</v>
      </c>
      <c r="R361" s="72">
        <v>267</v>
      </c>
      <c r="S361" s="72">
        <v>-48</v>
      </c>
      <c r="T361" s="85">
        <v>-0.1797752808988764</v>
      </c>
      <c r="U361" s="72" t="s">
        <v>121</v>
      </c>
      <c r="V361" s="72">
        <v>0</v>
      </c>
    </row>
    <row r="362" spans="1:22" ht="13.5" customHeight="1">
      <c r="A362" s="72" t="s">
        <v>23</v>
      </c>
      <c r="B362" s="72" t="s">
        <v>76</v>
      </c>
      <c r="C362" s="73" t="s">
        <v>54</v>
      </c>
      <c r="D362" s="72" t="s">
        <v>366</v>
      </c>
      <c r="E362" s="72" t="s">
        <v>363</v>
      </c>
      <c r="F362" s="72" t="s">
        <v>97</v>
      </c>
      <c r="G362" s="73" t="s">
        <v>31</v>
      </c>
      <c r="H362" s="72" t="s">
        <v>31</v>
      </c>
      <c r="I362" s="72"/>
      <c r="J362" s="72"/>
      <c r="K362" s="72"/>
      <c r="L362" s="72"/>
      <c r="M362" s="72"/>
      <c r="N362" s="72">
        <v>7955</v>
      </c>
      <c r="O362" s="72">
        <v>246010</v>
      </c>
      <c r="P362" s="72">
        <v>2.0324377057843177E-4</v>
      </c>
      <c r="Q362" s="86">
        <v>1.4280277212541282E-3</v>
      </c>
      <c r="R362" s="72">
        <v>351</v>
      </c>
      <c r="S362" s="72">
        <v>-301</v>
      </c>
      <c r="T362" s="85">
        <v>-0.85754985754985757</v>
      </c>
      <c r="U362" s="72" t="s">
        <v>121</v>
      </c>
      <c r="V362" s="72">
        <v>0</v>
      </c>
    </row>
    <row r="363" spans="1:22" ht="13.5" customHeight="1">
      <c r="A363" s="72" t="s">
        <v>23</v>
      </c>
      <c r="B363" s="72" t="s">
        <v>76</v>
      </c>
      <c r="C363" s="73" t="s">
        <v>54</v>
      </c>
      <c r="D363" s="72" t="s">
        <v>366</v>
      </c>
      <c r="E363" s="72" t="s">
        <v>363</v>
      </c>
      <c r="F363" s="72" t="s">
        <v>80</v>
      </c>
      <c r="G363" s="73" t="s">
        <v>26</v>
      </c>
      <c r="H363" s="72" t="s">
        <v>26</v>
      </c>
      <c r="I363" s="72"/>
      <c r="J363" s="72"/>
      <c r="K363" s="72"/>
      <c r="L363" s="72"/>
      <c r="M363" s="72"/>
      <c r="N363" s="72">
        <v>4405</v>
      </c>
      <c r="O363" s="72">
        <v>246010</v>
      </c>
      <c r="P363" s="72">
        <v>8.1297508231372715E-6</v>
      </c>
      <c r="Q363" s="86">
        <v>1.6024742201959825E-5</v>
      </c>
      <c r="R363" s="72">
        <v>4</v>
      </c>
      <c r="S363" s="72">
        <v>-2</v>
      </c>
      <c r="T363" s="85">
        <v>-0.5</v>
      </c>
      <c r="U363" s="72" t="s">
        <v>121</v>
      </c>
      <c r="V363" s="72">
        <v>0</v>
      </c>
    </row>
    <row r="364" spans="1:22" ht="13.5" customHeight="1">
      <c r="A364" s="72" t="s">
        <v>23</v>
      </c>
      <c r="B364" s="72" t="s">
        <v>76</v>
      </c>
      <c r="C364" s="73" t="s">
        <v>54</v>
      </c>
      <c r="D364" s="72" t="s">
        <v>370</v>
      </c>
      <c r="E364" s="72" t="s">
        <v>360</v>
      </c>
      <c r="F364" s="72" t="s">
        <v>100</v>
      </c>
      <c r="G364" s="73" t="s">
        <v>101</v>
      </c>
      <c r="H364" s="72" t="s">
        <v>101</v>
      </c>
      <c r="I364" s="72">
        <v>668</v>
      </c>
      <c r="J364" s="72">
        <v>2241</v>
      </c>
      <c r="K364" s="72">
        <v>775</v>
      </c>
      <c r="L364" s="72">
        <v>186</v>
      </c>
      <c r="M364" s="72">
        <v>29</v>
      </c>
      <c r="N364" s="72">
        <v>3899</v>
      </c>
      <c r="O364" s="72">
        <v>60124</v>
      </c>
      <c r="P364" s="72"/>
      <c r="Q364" s="86">
        <v>9.1938915741569226E-3</v>
      </c>
      <c r="R364" s="72">
        <v>553</v>
      </c>
      <c r="S364" s="72">
        <v>-553</v>
      </c>
      <c r="T364" s="85"/>
      <c r="U364" s="72" t="s">
        <v>123</v>
      </c>
      <c r="V364" s="72">
        <v>0</v>
      </c>
    </row>
    <row r="365" spans="1:22" ht="13.5" customHeight="1">
      <c r="A365" s="72" t="s">
        <v>23</v>
      </c>
      <c r="B365" s="72" t="s">
        <v>76</v>
      </c>
      <c r="C365" s="73" t="s">
        <v>54</v>
      </c>
      <c r="D365" s="72" t="s">
        <v>370</v>
      </c>
      <c r="E365" s="72" t="s">
        <v>361</v>
      </c>
      <c r="F365" s="72" t="s">
        <v>100</v>
      </c>
      <c r="G365" s="73" t="s">
        <v>101</v>
      </c>
      <c r="H365" s="72" t="s">
        <v>101</v>
      </c>
      <c r="I365" s="72">
        <v>495</v>
      </c>
      <c r="J365" s="72">
        <v>2279</v>
      </c>
      <c r="K365" s="72">
        <v>749</v>
      </c>
      <c r="L365" s="72">
        <v>210</v>
      </c>
      <c r="M365" s="72">
        <v>63</v>
      </c>
      <c r="N365" s="72">
        <v>3796</v>
      </c>
      <c r="O365" s="72">
        <v>60124</v>
      </c>
      <c r="P365" s="72">
        <v>2.7110638014769478E-3</v>
      </c>
      <c r="Q365" s="86">
        <v>2.2086762611347116E-3</v>
      </c>
      <c r="R365" s="72">
        <v>133</v>
      </c>
      <c r="S365" s="72">
        <v>30</v>
      </c>
      <c r="T365" s="85">
        <v>0.22556390977443619</v>
      </c>
      <c r="U365" s="72" t="s">
        <v>123</v>
      </c>
      <c r="V365" s="72">
        <v>0</v>
      </c>
    </row>
    <row r="366" spans="1:22" ht="13.5" customHeight="1">
      <c r="A366" s="72" t="s">
        <v>23</v>
      </c>
      <c r="B366" s="72" t="s">
        <v>76</v>
      </c>
      <c r="C366" s="73" t="s">
        <v>54</v>
      </c>
      <c r="D366" s="72" t="s">
        <v>366</v>
      </c>
      <c r="E366" s="72" t="s">
        <v>363</v>
      </c>
      <c r="F366" s="72" t="s">
        <v>91</v>
      </c>
      <c r="G366" s="73" t="s">
        <v>352</v>
      </c>
      <c r="H366" s="72" t="s">
        <v>29</v>
      </c>
      <c r="I366" s="72"/>
      <c r="J366" s="72"/>
      <c r="K366" s="72"/>
      <c r="L366" s="72"/>
      <c r="M366" s="72"/>
      <c r="N366" s="72">
        <v>3710</v>
      </c>
      <c r="O366" s="72">
        <v>60124</v>
      </c>
      <c r="P366" s="72">
        <v>1.9958751912713726E-4</v>
      </c>
      <c r="Q366" s="86">
        <v>1.2542301865672633E-4</v>
      </c>
      <c r="R366" s="72">
        <v>8</v>
      </c>
      <c r="S366" s="72">
        <v>4</v>
      </c>
      <c r="T366" s="85">
        <v>0.5</v>
      </c>
      <c r="U366" s="72" t="s">
        <v>123</v>
      </c>
      <c r="V366" s="72">
        <v>0</v>
      </c>
    </row>
    <row r="367" spans="1:22" ht="13.5" customHeight="1">
      <c r="A367" s="72" t="s">
        <v>23</v>
      </c>
      <c r="B367" s="72" t="s">
        <v>76</v>
      </c>
      <c r="C367" s="73" t="s">
        <v>54</v>
      </c>
      <c r="D367" s="72" t="s">
        <v>370</v>
      </c>
      <c r="E367" s="72" t="s">
        <v>361</v>
      </c>
      <c r="F367" s="72" t="s">
        <v>102</v>
      </c>
      <c r="G367" s="73" t="s">
        <v>103</v>
      </c>
      <c r="H367" s="72" t="s">
        <v>103</v>
      </c>
      <c r="I367" s="72">
        <v>400</v>
      </c>
      <c r="J367" s="72">
        <v>1824</v>
      </c>
      <c r="K367" s="72">
        <v>571</v>
      </c>
      <c r="L367" s="72">
        <v>213</v>
      </c>
      <c r="M367" s="72">
        <v>56</v>
      </c>
      <c r="N367" s="72">
        <v>3064</v>
      </c>
      <c r="O367" s="72">
        <v>60124</v>
      </c>
      <c r="P367" s="72">
        <v>2.478211695828621E-3</v>
      </c>
      <c r="Q367" s="86">
        <v>6.8376722070839942E-4</v>
      </c>
      <c r="R367" s="72">
        <v>41</v>
      </c>
      <c r="S367" s="72">
        <v>108</v>
      </c>
      <c r="T367" s="85">
        <v>2.6341463414634148</v>
      </c>
      <c r="U367" s="72" t="s">
        <v>123</v>
      </c>
      <c r="V367" s="72">
        <v>0</v>
      </c>
    </row>
    <row r="368" spans="1:22" ht="13.5" customHeight="1">
      <c r="A368" s="72" t="s">
        <v>23</v>
      </c>
      <c r="B368" s="72" t="s">
        <v>76</v>
      </c>
      <c r="C368" s="73" t="s">
        <v>54</v>
      </c>
      <c r="D368" s="72" t="s">
        <v>366</v>
      </c>
      <c r="E368" s="72" t="s">
        <v>363</v>
      </c>
      <c r="F368" s="72" t="s">
        <v>83</v>
      </c>
      <c r="G368" s="73" t="s">
        <v>27</v>
      </c>
      <c r="H368" s="72" t="s">
        <v>27</v>
      </c>
      <c r="I368" s="72"/>
      <c r="J368" s="72"/>
      <c r="K368" s="72"/>
      <c r="L368" s="72"/>
      <c r="M368" s="72"/>
      <c r="N368" s="72">
        <v>2906</v>
      </c>
      <c r="O368" s="72">
        <v>60124</v>
      </c>
      <c r="P368" s="72">
        <v>1.9526312287938261E-2</v>
      </c>
      <c r="Q368" s="86">
        <v>1.7699771992152287E-2</v>
      </c>
      <c r="R368" s="72">
        <v>1064</v>
      </c>
      <c r="S368" s="72">
        <v>110</v>
      </c>
      <c r="T368" s="85">
        <v>0.10338345864661647</v>
      </c>
      <c r="U368" s="72" t="s">
        <v>123</v>
      </c>
      <c r="V368" s="72">
        <v>0</v>
      </c>
    </row>
    <row r="369" spans="1:22" ht="13.5" customHeight="1">
      <c r="A369" s="72" t="s">
        <v>23</v>
      </c>
      <c r="B369" s="72" t="s">
        <v>76</v>
      </c>
      <c r="C369" s="73" t="s">
        <v>54</v>
      </c>
      <c r="D369" s="72" t="s">
        <v>370</v>
      </c>
      <c r="E369" s="72" t="s">
        <v>360</v>
      </c>
      <c r="F369" s="72" t="s">
        <v>102</v>
      </c>
      <c r="G369" s="73" t="s">
        <v>103</v>
      </c>
      <c r="H369" s="72" t="s">
        <v>103</v>
      </c>
      <c r="I369" s="72">
        <v>405</v>
      </c>
      <c r="J369" s="72">
        <v>1639</v>
      </c>
      <c r="K369" s="72">
        <v>421</v>
      </c>
      <c r="L369" s="72">
        <v>100</v>
      </c>
      <c r="M369" s="72">
        <v>15</v>
      </c>
      <c r="N369" s="72">
        <v>2580</v>
      </c>
      <c r="O369" s="72">
        <v>60124</v>
      </c>
      <c r="P369" s="72">
        <v>3.3264586521189539E-5</v>
      </c>
      <c r="Q369" s="86">
        <v>1.4395880160841243E-4</v>
      </c>
      <c r="R369" s="72">
        <v>9</v>
      </c>
      <c r="S369" s="72">
        <v>-7</v>
      </c>
      <c r="T369" s="85">
        <v>-0.77777777777777779</v>
      </c>
      <c r="U369" s="72" t="s">
        <v>123</v>
      </c>
      <c r="V369" s="72">
        <v>0</v>
      </c>
    </row>
    <row r="370" spans="1:22" ht="13.5" customHeight="1">
      <c r="A370" s="72" t="s">
        <v>23</v>
      </c>
      <c r="B370" s="72" t="s">
        <v>76</v>
      </c>
      <c r="C370" s="73" t="s">
        <v>54</v>
      </c>
      <c r="D370" s="72" t="s">
        <v>366</v>
      </c>
      <c r="E370" s="72" t="s">
        <v>363</v>
      </c>
      <c r="F370" s="72" t="s">
        <v>92</v>
      </c>
      <c r="G370" s="73" t="s">
        <v>353</v>
      </c>
      <c r="H370" s="72" t="s">
        <v>30</v>
      </c>
      <c r="I370" s="72"/>
      <c r="J370" s="72"/>
      <c r="K370" s="72"/>
      <c r="L370" s="72"/>
      <c r="M370" s="72"/>
      <c r="N370" s="72">
        <v>2136</v>
      </c>
      <c r="O370" s="72">
        <v>60124</v>
      </c>
      <c r="P370" s="72">
        <v>2.6777992149557583E-3</v>
      </c>
      <c r="Q370" s="86">
        <v>2.1055331719514962E-3</v>
      </c>
      <c r="R370" s="72">
        <v>127</v>
      </c>
      <c r="S370" s="72">
        <v>34</v>
      </c>
      <c r="T370" s="85">
        <v>0.26771653543307083</v>
      </c>
      <c r="U370" s="72" t="s">
        <v>123</v>
      </c>
      <c r="V370" s="72">
        <v>0</v>
      </c>
    </row>
    <row r="371" spans="1:22" ht="13.5" customHeight="1">
      <c r="A371" s="72" t="s">
        <v>23</v>
      </c>
      <c r="B371" s="72" t="s">
        <v>76</v>
      </c>
      <c r="C371" s="73" t="s">
        <v>54</v>
      </c>
      <c r="D371" s="72" t="s">
        <v>366</v>
      </c>
      <c r="E371" s="72" t="s">
        <v>363</v>
      </c>
      <c r="F371" s="72" t="s">
        <v>96</v>
      </c>
      <c r="G371" s="73" t="s">
        <v>32</v>
      </c>
      <c r="H371" s="72" t="s">
        <v>32</v>
      </c>
      <c r="I371" s="72"/>
      <c r="J371" s="72"/>
      <c r="K371" s="72"/>
      <c r="L371" s="72"/>
      <c r="M371" s="72"/>
      <c r="N371" s="72">
        <v>1649</v>
      </c>
      <c r="O371" s="72">
        <v>60124</v>
      </c>
      <c r="P371" s="72">
        <v>1.160934069589515E-2</v>
      </c>
      <c r="Q371" s="86">
        <v>9.4901365120153378E-3</v>
      </c>
      <c r="R371" s="72">
        <v>571</v>
      </c>
      <c r="S371" s="72">
        <v>127</v>
      </c>
      <c r="T371" s="85">
        <v>0.222416812609457</v>
      </c>
      <c r="U371" s="72" t="s">
        <v>123</v>
      </c>
      <c r="V371" s="72">
        <v>0</v>
      </c>
    </row>
    <row r="372" spans="1:22" ht="13.5" customHeight="1">
      <c r="A372" s="72" t="s">
        <v>23</v>
      </c>
      <c r="B372" s="72" t="s">
        <v>76</v>
      </c>
      <c r="C372" s="73" t="s">
        <v>54</v>
      </c>
      <c r="D372" s="72" t="s">
        <v>366</v>
      </c>
      <c r="E372" s="72" t="s">
        <v>363</v>
      </c>
      <c r="F372" s="72" t="s">
        <v>88</v>
      </c>
      <c r="G372" s="73" t="s">
        <v>349</v>
      </c>
      <c r="H372" s="72" t="s">
        <v>34</v>
      </c>
      <c r="I372" s="72"/>
      <c r="J372" s="72"/>
      <c r="K372" s="72"/>
      <c r="L372" s="72"/>
      <c r="M372" s="72"/>
      <c r="N372" s="72">
        <v>1516</v>
      </c>
      <c r="O372" s="72">
        <v>60124</v>
      </c>
      <c r="P372" s="72">
        <v>1.6299647395382876E-3</v>
      </c>
      <c r="Q372" s="86">
        <v>4.3548543873536101E-3</v>
      </c>
      <c r="R372" s="72">
        <v>262</v>
      </c>
      <c r="S372" s="72">
        <v>-164</v>
      </c>
      <c r="T372" s="85">
        <v>-0.62595419847328237</v>
      </c>
      <c r="U372" s="72" t="s">
        <v>123</v>
      </c>
      <c r="V372" s="72">
        <v>0</v>
      </c>
    </row>
    <row r="373" spans="1:22" ht="13.5" customHeight="1">
      <c r="A373" s="72" t="s">
        <v>23</v>
      </c>
      <c r="B373" s="72" t="s">
        <v>76</v>
      </c>
      <c r="C373" s="73" t="s">
        <v>54</v>
      </c>
      <c r="D373" s="72" t="s">
        <v>367</v>
      </c>
      <c r="E373" s="72" t="s">
        <v>363</v>
      </c>
      <c r="F373" s="72" t="s">
        <v>108</v>
      </c>
      <c r="G373" s="73" t="s">
        <v>356</v>
      </c>
      <c r="H373" s="72" t="s">
        <v>50</v>
      </c>
      <c r="I373" s="72"/>
      <c r="J373" s="72"/>
      <c r="K373" s="72"/>
      <c r="L373" s="72"/>
      <c r="M373" s="72"/>
      <c r="N373" s="72">
        <v>1020</v>
      </c>
      <c r="O373" s="72">
        <v>60124</v>
      </c>
      <c r="P373" s="72">
        <v>3.9917503825427452E-4</v>
      </c>
      <c r="Q373" s="86">
        <v>3.2886202593288721E-4</v>
      </c>
      <c r="R373" s="72">
        <v>20</v>
      </c>
      <c r="S373" s="72">
        <v>4</v>
      </c>
      <c r="T373" s="85">
        <v>0.19999999999999996</v>
      </c>
      <c r="U373" s="72" t="s">
        <v>123</v>
      </c>
      <c r="V373" s="72">
        <v>0</v>
      </c>
    </row>
    <row r="374" spans="1:22" ht="13.5" customHeight="1">
      <c r="A374" s="72" t="s">
        <v>23</v>
      </c>
      <c r="B374" s="72" t="s">
        <v>76</v>
      </c>
      <c r="C374" s="73" t="s">
        <v>54</v>
      </c>
      <c r="D374" s="72" t="s">
        <v>366</v>
      </c>
      <c r="E374" s="72" t="s">
        <v>363</v>
      </c>
      <c r="F374" s="72" t="s">
        <v>87</v>
      </c>
      <c r="G374" s="73" t="s">
        <v>348</v>
      </c>
      <c r="H374" s="72" t="s">
        <v>38</v>
      </c>
      <c r="I374" s="72"/>
      <c r="J374" s="72"/>
      <c r="K374" s="72"/>
      <c r="L374" s="72"/>
      <c r="M374" s="72"/>
      <c r="N374" s="72">
        <v>872</v>
      </c>
      <c r="O374" s="72">
        <v>60124</v>
      </c>
      <c r="P374" s="72">
        <v>2.4948439890892159E-4</v>
      </c>
      <c r="Q374" s="86">
        <v>2.8770854560624949E-4</v>
      </c>
      <c r="R374" s="72">
        <v>17</v>
      </c>
      <c r="S374" s="72">
        <v>-2</v>
      </c>
      <c r="T374" s="85">
        <v>-0.11764705882352944</v>
      </c>
      <c r="U374" s="72" t="s">
        <v>123</v>
      </c>
      <c r="V374" s="72">
        <v>0</v>
      </c>
    </row>
    <row r="375" spans="1:22" ht="13.5" customHeight="1">
      <c r="A375" s="72" t="s">
        <v>23</v>
      </c>
      <c r="B375" s="72" t="s">
        <v>76</v>
      </c>
      <c r="C375" s="73" t="s">
        <v>54</v>
      </c>
      <c r="D375" s="72" t="s">
        <v>366</v>
      </c>
      <c r="E375" s="72" t="s">
        <v>363</v>
      </c>
      <c r="F375" s="72" t="s">
        <v>86</v>
      </c>
      <c r="G375" s="73" t="s">
        <v>347</v>
      </c>
      <c r="H375" s="72" t="s">
        <v>40</v>
      </c>
      <c r="I375" s="72"/>
      <c r="J375" s="72"/>
      <c r="K375" s="72"/>
      <c r="L375" s="72"/>
      <c r="M375" s="72"/>
      <c r="N375" s="72">
        <v>674</v>
      </c>
      <c r="O375" s="72">
        <v>60124</v>
      </c>
      <c r="P375" s="72">
        <v>1.0145698888962811E-3</v>
      </c>
      <c r="Q375" s="86">
        <v>1.0148003437167622E-3</v>
      </c>
      <c r="R375" s="72">
        <v>61</v>
      </c>
      <c r="S375" s="72">
        <v>0</v>
      </c>
      <c r="T375" s="85">
        <v>0</v>
      </c>
      <c r="U375" s="72" t="s">
        <v>123</v>
      </c>
      <c r="V375" s="72">
        <v>0</v>
      </c>
    </row>
    <row r="376" spans="1:22" ht="13.5" customHeight="1">
      <c r="A376" s="72" t="s">
        <v>23</v>
      </c>
      <c r="B376" s="72" t="s">
        <v>76</v>
      </c>
      <c r="C376" s="73" t="s">
        <v>54</v>
      </c>
      <c r="D376" s="72" t="s">
        <v>366</v>
      </c>
      <c r="E376" s="72" t="s">
        <v>363</v>
      </c>
      <c r="F376" s="72" t="s">
        <v>94</v>
      </c>
      <c r="G376" s="73" t="s">
        <v>36</v>
      </c>
      <c r="H376" s="72" t="s">
        <v>36</v>
      </c>
      <c r="I376" s="72"/>
      <c r="J376" s="72"/>
      <c r="K376" s="72"/>
      <c r="L376" s="72"/>
      <c r="M376" s="72"/>
      <c r="N376" s="72">
        <v>441</v>
      </c>
      <c r="O376" s="72">
        <v>60124</v>
      </c>
      <c r="P376" s="72">
        <v>2.3285210564832678E-4</v>
      </c>
      <c r="Q376" s="86">
        <v>2.7360339916758958E-4</v>
      </c>
      <c r="R376" s="72">
        <v>16</v>
      </c>
      <c r="S376" s="72">
        <v>-2</v>
      </c>
      <c r="T376" s="85">
        <v>-0.125</v>
      </c>
      <c r="U376" s="72" t="s">
        <v>123</v>
      </c>
      <c r="V376" s="72">
        <v>0</v>
      </c>
    </row>
    <row r="377" spans="1:22" ht="13.5" customHeight="1">
      <c r="A377" s="72" t="s">
        <v>23</v>
      </c>
      <c r="B377" s="72" t="s">
        <v>76</v>
      </c>
      <c r="C377" s="73" t="s">
        <v>54</v>
      </c>
      <c r="D377" s="72" t="s">
        <v>367</v>
      </c>
      <c r="E377" s="72" t="s">
        <v>363</v>
      </c>
      <c r="F377" s="72" t="s">
        <v>107</v>
      </c>
      <c r="G377" s="73" t="s">
        <v>49</v>
      </c>
      <c r="H377" s="72" t="s">
        <v>49</v>
      </c>
      <c r="I377" s="72"/>
      <c r="J377" s="72"/>
      <c r="K377" s="72"/>
      <c r="L377" s="72"/>
      <c r="M377" s="72"/>
      <c r="N377" s="72">
        <v>398</v>
      </c>
      <c r="O377" s="72">
        <v>60124</v>
      </c>
      <c r="P377" s="72">
        <v>9.9793759563568629E-5</v>
      </c>
      <c r="Q377" s="86">
        <v>1.7848792676996235E-4</v>
      </c>
      <c r="R377" s="72">
        <v>11</v>
      </c>
      <c r="S377" s="72">
        <v>-5</v>
      </c>
      <c r="T377" s="85">
        <v>-0.45454545454545459</v>
      </c>
      <c r="U377" s="72" t="s">
        <v>123</v>
      </c>
      <c r="V377" s="72">
        <v>0</v>
      </c>
    </row>
    <row r="378" spans="1:22" ht="13.5" customHeight="1">
      <c r="A378" s="72" t="s">
        <v>23</v>
      </c>
      <c r="B378" s="72" t="s">
        <v>76</v>
      </c>
      <c r="C378" s="73" t="s">
        <v>54</v>
      </c>
      <c r="D378" s="72" t="s">
        <v>366</v>
      </c>
      <c r="E378" s="72" t="s">
        <v>363</v>
      </c>
      <c r="F378" s="72" t="s">
        <v>82</v>
      </c>
      <c r="G378" s="73" t="s">
        <v>41</v>
      </c>
      <c r="H378" s="72" t="s">
        <v>41</v>
      </c>
      <c r="I378" s="72"/>
      <c r="J378" s="72"/>
      <c r="K378" s="72"/>
      <c r="L378" s="72"/>
      <c r="M378" s="72"/>
      <c r="N378" s="72">
        <v>386</v>
      </c>
      <c r="O378" s="72">
        <v>60124</v>
      </c>
      <c r="P378" s="72">
        <v>2.4449471093074314E-3</v>
      </c>
      <c r="Q378" s="86">
        <v>1.9414322400630431E-3</v>
      </c>
      <c r="R378" s="72">
        <v>117</v>
      </c>
      <c r="S378" s="72">
        <v>30</v>
      </c>
      <c r="T378" s="85">
        <v>0.25641025641025639</v>
      </c>
      <c r="U378" s="72" t="s">
        <v>123</v>
      </c>
      <c r="V378" s="72">
        <v>0</v>
      </c>
    </row>
    <row r="379" spans="1:22" ht="13.5" customHeight="1">
      <c r="A379" s="72" t="s">
        <v>23</v>
      </c>
      <c r="B379" s="72" t="s">
        <v>76</v>
      </c>
      <c r="C379" s="73" t="s">
        <v>54</v>
      </c>
      <c r="D379" s="72" t="s">
        <v>366</v>
      </c>
      <c r="E379" s="72" t="s">
        <v>363</v>
      </c>
      <c r="F379" s="72" t="s">
        <v>90</v>
      </c>
      <c r="G379" s="73" t="s">
        <v>351</v>
      </c>
      <c r="H379" s="72" t="s">
        <v>37</v>
      </c>
      <c r="I379" s="72"/>
      <c r="J379" s="72"/>
      <c r="K379" s="72"/>
      <c r="L379" s="72"/>
      <c r="M379" s="72"/>
      <c r="N379" s="72">
        <v>308</v>
      </c>
      <c r="O379" s="72">
        <v>60124</v>
      </c>
      <c r="P379" s="72">
        <v>1.5634355664959085E-3</v>
      </c>
      <c r="Q379" s="86">
        <v>1.2736161029968792E-3</v>
      </c>
      <c r="R379" s="72">
        <v>77</v>
      </c>
      <c r="S379" s="72">
        <v>17</v>
      </c>
      <c r="T379" s="85">
        <v>0.22077922077922074</v>
      </c>
      <c r="U379" s="72" t="s">
        <v>123</v>
      </c>
      <c r="V379" s="72">
        <v>0</v>
      </c>
    </row>
    <row r="380" spans="1:22" ht="13.5" customHeight="1">
      <c r="A380" s="72" t="s">
        <v>23</v>
      </c>
      <c r="B380" s="72" t="s">
        <v>76</v>
      </c>
      <c r="C380" s="73" t="s">
        <v>54</v>
      </c>
      <c r="D380" s="72" t="s">
        <v>370</v>
      </c>
      <c r="E380" s="72" t="s">
        <v>360</v>
      </c>
      <c r="F380" s="72" t="s">
        <v>106</v>
      </c>
      <c r="G380" s="73" t="s">
        <v>47</v>
      </c>
      <c r="H380" s="72" t="s">
        <v>47</v>
      </c>
      <c r="I380" s="72">
        <v>14</v>
      </c>
      <c r="J380" s="72">
        <v>110</v>
      </c>
      <c r="K380" s="72">
        <v>76</v>
      </c>
      <c r="L380" s="72">
        <v>18</v>
      </c>
      <c r="M380" s="72">
        <v>4</v>
      </c>
      <c r="N380" s="72">
        <v>222</v>
      </c>
      <c r="O380" s="72">
        <v>60124</v>
      </c>
      <c r="P380" s="72">
        <v>6.153948506420065E-4</v>
      </c>
      <c r="Q380" s="86">
        <v>2.9340544744330734E-4</v>
      </c>
      <c r="R380" s="72">
        <v>18</v>
      </c>
      <c r="S380" s="72">
        <v>19</v>
      </c>
      <c r="T380" s="85">
        <v>1.0555555555555554</v>
      </c>
      <c r="U380" s="72" t="s">
        <v>123</v>
      </c>
      <c r="V380" s="72">
        <v>0</v>
      </c>
    </row>
    <row r="381" spans="1:22" ht="13.5" customHeight="1">
      <c r="A381" s="72" t="s">
        <v>23</v>
      </c>
      <c r="B381" s="72" t="s">
        <v>76</v>
      </c>
      <c r="C381" s="73" t="s">
        <v>54</v>
      </c>
      <c r="D381" s="72" t="s">
        <v>366</v>
      </c>
      <c r="E381" s="72" t="s">
        <v>363</v>
      </c>
      <c r="F381" s="72" t="s">
        <v>89</v>
      </c>
      <c r="G381" s="73" t="s">
        <v>350</v>
      </c>
      <c r="H381" s="72" t="s">
        <v>39</v>
      </c>
      <c r="I381" s="72"/>
      <c r="J381" s="72"/>
      <c r="K381" s="72"/>
      <c r="L381" s="72"/>
      <c r="M381" s="72"/>
      <c r="N381" s="72">
        <v>196</v>
      </c>
      <c r="O381" s="72">
        <v>60124</v>
      </c>
      <c r="P381" s="72">
        <v>9.9793759563568629E-5</v>
      </c>
      <c r="Q381" s="86">
        <v>5.0736749492488366E-5</v>
      </c>
      <c r="R381" s="72">
        <v>3</v>
      </c>
      <c r="S381" s="72">
        <v>3</v>
      </c>
      <c r="T381" s="85">
        <v>1</v>
      </c>
      <c r="U381" s="72" t="s">
        <v>123</v>
      </c>
      <c r="V381" s="72">
        <v>0</v>
      </c>
    </row>
    <row r="382" spans="1:22" ht="13.5" customHeight="1">
      <c r="A382" s="72" t="s">
        <v>23</v>
      </c>
      <c r="B382" s="72" t="s">
        <v>76</v>
      </c>
      <c r="C382" s="73" t="s">
        <v>54</v>
      </c>
      <c r="D382" s="72" t="s">
        <v>370</v>
      </c>
      <c r="E382" s="72" t="s">
        <v>360</v>
      </c>
      <c r="F382" s="72" t="s">
        <v>104</v>
      </c>
      <c r="G382" s="73" t="s">
        <v>105</v>
      </c>
      <c r="H382" s="72" t="s">
        <v>105</v>
      </c>
      <c r="I382" s="72">
        <v>99</v>
      </c>
      <c r="J382" s="72">
        <v>40</v>
      </c>
      <c r="K382" s="72">
        <v>1</v>
      </c>
      <c r="L382" s="72">
        <v>0</v>
      </c>
      <c r="M382" s="72">
        <v>0</v>
      </c>
      <c r="N382" s="72">
        <v>140</v>
      </c>
      <c r="O382" s="72">
        <v>60124</v>
      </c>
      <c r="P382" s="72">
        <v>6.3202714390260127E-4</v>
      </c>
      <c r="Q382" s="86">
        <v>2.3237072524386567E-4</v>
      </c>
      <c r="R382" s="72">
        <v>14</v>
      </c>
      <c r="S382" s="72">
        <v>24</v>
      </c>
      <c r="T382" s="85">
        <v>1.7142857142857144</v>
      </c>
      <c r="U382" s="72" t="s">
        <v>123</v>
      </c>
      <c r="V382" s="72">
        <v>0</v>
      </c>
    </row>
    <row r="383" spans="1:22" ht="13.5" customHeight="1">
      <c r="A383" s="72" t="s">
        <v>23</v>
      </c>
      <c r="B383" s="72" t="s">
        <v>76</v>
      </c>
      <c r="C383" s="73" t="s">
        <v>54</v>
      </c>
      <c r="D383" s="72" t="s">
        <v>366</v>
      </c>
      <c r="E383" s="72" t="s">
        <v>363</v>
      </c>
      <c r="F383" s="72" t="s">
        <v>93</v>
      </c>
      <c r="G383" s="73" t="s">
        <v>354</v>
      </c>
      <c r="H383" s="72" t="s">
        <v>42</v>
      </c>
      <c r="I383" s="72"/>
      <c r="J383" s="72"/>
      <c r="K383" s="72"/>
      <c r="L383" s="72"/>
      <c r="M383" s="72"/>
      <c r="N383" s="72">
        <v>125</v>
      </c>
      <c r="O383" s="72">
        <v>60124</v>
      </c>
      <c r="P383" s="72">
        <v>2.3285210564832678E-4</v>
      </c>
      <c r="Q383" s="86">
        <v>1.8409247473052899E-4</v>
      </c>
      <c r="R383" s="72">
        <v>11</v>
      </c>
      <c r="S383" s="72">
        <v>3</v>
      </c>
      <c r="T383" s="85">
        <v>0.27272727272727271</v>
      </c>
      <c r="U383" s="72" t="s">
        <v>123</v>
      </c>
      <c r="V383" s="72">
        <v>0</v>
      </c>
    </row>
    <row r="384" spans="1:22" ht="13.5" customHeight="1">
      <c r="A384" s="72" t="s">
        <v>23</v>
      </c>
      <c r="B384" s="72" t="s">
        <v>76</v>
      </c>
      <c r="C384" s="73" t="s">
        <v>54</v>
      </c>
      <c r="D384" s="72" t="s">
        <v>370</v>
      </c>
      <c r="E384" s="72" t="s">
        <v>361</v>
      </c>
      <c r="F384" s="72" t="s">
        <v>104</v>
      </c>
      <c r="G384" s="73" t="s">
        <v>105</v>
      </c>
      <c r="H384" s="72" t="s">
        <v>105</v>
      </c>
      <c r="I384" s="72">
        <v>67</v>
      </c>
      <c r="J384" s="72">
        <v>30</v>
      </c>
      <c r="K384" s="72">
        <v>9</v>
      </c>
      <c r="L384" s="72">
        <v>1</v>
      </c>
      <c r="M384" s="72">
        <v>0</v>
      </c>
      <c r="N384" s="72">
        <v>107</v>
      </c>
      <c r="O384" s="72">
        <v>60124</v>
      </c>
      <c r="P384" s="72">
        <v>4.9896879781784315E-5</v>
      </c>
      <c r="Q384" s="86">
        <v>8.066568957631028E-5</v>
      </c>
      <c r="R384" s="72">
        <v>5</v>
      </c>
      <c r="S384" s="72">
        <v>-2</v>
      </c>
      <c r="T384" s="85">
        <v>-0.4</v>
      </c>
      <c r="U384" s="72" t="s">
        <v>123</v>
      </c>
      <c r="V384" s="72">
        <v>0</v>
      </c>
    </row>
    <row r="385" spans="1:22" ht="13.5" customHeight="1">
      <c r="A385" s="72" t="s">
        <v>23</v>
      </c>
      <c r="B385" s="72" t="s">
        <v>76</v>
      </c>
      <c r="C385" s="73" t="s">
        <v>54</v>
      </c>
      <c r="D385" s="72" t="s">
        <v>366</v>
      </c>
      <c r="E385" s="72" t="s">
        <v>363</v>
      </c>
      <c r="F385" s="72" t="s">
        <v>95</v>
      </c>
      <c r="G385" s="73" t="s">
        <v>355</v>
      </c>
      <c r="H385" s="72" t="s">
        <v>43</v>
      </c>
      <c r="I385" s="72"/>
      <c r="J385" s="72"/>
      <c r="K385" s="72"/>
      <c r="L385" s="72"/>
      <c r="M385" s="72"/>
      <c r="N385" s="72">
        <v>100</v>
      </c>
      <c r="O385" s="72">
        <v>60124</v>
      </c>
      <c r="P385" s="72">
        <v>2.2786241767014837E-3</v>
      </c>
      <c r="Q385" s="86">
        <v>1.0839071616084404E-3</v>
      </c>
      <c r="R385" s="72">
        <v>65</v>
      </c>
      <c r="S385" s="72">
        <v>72</v>
      </c>
      <c r="T385" s="85">
        <v>1.1076923076923078</v>
      </c>
      <c r="U385" s="72" t="s">
        <v>123</v>
      </c>
      <c r="V385" s="72">
        <v>0</v>
      </c>
    </row>
    <row r="386" spans="1:22" ht="13.5" customHeight="1">
      <c r="A386" s="72" t="s">
        <v>23</v>
      </c>
      <c r="B386" s="72" t="s">
        <v>76</v>
      </c>
      <c r="C386" s="73" t="s">
        <v>54</v>
      </c>
      <c r="D386" s="72" t="s">
        <v>370</v>
      </c>
      <c r="E386" s="72" t="s">
        <v>361</v>
      </c>
      <c r="F386" s="72" t="s">
        <v>106</v>
      </c>
      <c r="G386" s="73" t="s">
        <v>47</v>
      </c>
      <c r="H386" s="72" t="s">
        <v>47</v>
      </c>
      <c r="I386" s="72">
        <v>9</v>
      </c>
      <c r="J386" s="72">
        <v>53</v>
      </c>
      <c r="K386" s="72">
        <v>25</v>
      </c>
      <c r="L386" s="72">
        <v>6</v>
      </c>
      <c r="M386" s="72">
        <v>5</v>
      </c>
      <c r="N386" s="72">
        <v>98</v>
      </c>
      <c r="O386" s="72">
        <v>60124</v>
      </c>
      <c r="P386" s="72">
        <v>1.6632293260594772E-3</v>
      </c>
      <c r="Q386" s="86">
        <v>1.4280277212541282E-3</v>
      </c>
      <c r="R386" s="72">
        <v>86</v>
      </c>
      <c r="S386" s="72">
        <v>14</v>
      </c>
      <c r="T386" s="85">
        <v>0.16279069767441867</v>
      </c>
      <c r="U386" s="72" t="s">
        <v>123</v>
      </c>
      <c r="V386" s="72">
        <v>0</v>
      </c>
    </row>
    <row r="387" spans="1:22" ht="13.5" customHeight="1">
      <c r="A387" s="72" t="s">
        <v>23</v>
      </c>
      <c r="B387" s="72" t="s">
        <v>76</v>
      </c>
      <c r="C387" s="73" t="s">
        <v>54</v>
      </c>
      <c r="D387" s="72" t="s">
        <v>367</v>
      </c>
      <c r="E387" s="72" t="s">
        <v>363</v>
      </c>
      <c r="F387" s="72" t="s">
        <v>109</v>
      </c>
      <c r="G387" s="73" t="s">
        <v>51</v>
      </c>
      <c r="H387" s="72" t="s">
        <v>51</v>
      </c>
      <c r="I387" s="72"/>
      <c r="J387" s="72"/>
      <c r="K387" s="72"/>
      <c r="L387" s="72"/>
      <c r="M387" s="72"/>
      <c r="N387" s="72">
        <v>63</v>
      </c>
      <c r="O387" s="72">
        <v>60124</v>
      </c>
      <c r="P387" s="72">
        <v>0</v>
      </c>
      <c r="Q387" s="86">
        <v>1.6024742201959825E-5</v>
      </c>
      <c r="R387" s="72">
        <v>1</v>
      </c>
      <c r="S387" s="72">
        <v>-1</v>
      </c>
      <c r="T387" s="85">
        <v>-1</v>
      </c>
      <c r="U387" s="72" t="s">
        <v>123</v>
      </c>
      <c r="V387" s="72">
        <v>0</v>
      </c>
    </row>
    <row r="388" spans="1:22" ht="13.5" customHeight="1">
      <c r="A388" s="72" t="s">
        <v>23</v>
      </c>
      <c r="B388" s="72" t="s">
        <v>76</v>
      </c>
      <c r="C388" s="73" t="s">
        <v>54</v>
      </c>
      <c r="D388" s="72" t="s">
        <v>366</v>
      </c>
      <c r="E388" s="72" t="s">
        <v>363</v>
      </c>
      <c r="F388" s="72" t="s">
        <v>78</v>
      </c>
      <c r="G388" s="92" t="s">
        <v>344</v>
      </c>
      <c r="H388" s="72" t="s">
        <v>35</v>
      </c>
      <c r="I388" s="72"/>
      <c r="J388" s="72"/>
      <c r="K388" s="72"/>
      <c r="L388" s="72"/>
      <c r="M388" s="72"/>
      <c r="N388" s="72">
        <v>0</v>
      </c>
      <c r="O388" s="72">
        <v>159056</v>
      </c>
      <c r="P388" s="72">
        <v>2.1791067297052609E-2</v>
      </c>
      <c r="Q388" s="86">
        <v>9.1938915741569226E-3</v>
      </c>
      <c r="R388" s="72">
        <v>1462</v>
      </c>
      <c r="S388" s="72">
        <v>2004</v>
      </c>
      <c r="T388" s="85">
        <v>1.3707250341997264</v>
      </c>
      <c r="U388" s="72" t="s">
        <v>125</v>
      </c>
      <c r="V388" s="72">
        <v>1</v>
      </c>
    </row>
    <row r="389" spans="1:22" ht="13.5" customHeight="1">
      <c r="A389" s="72" t="s">
        <v>23</v>
      </c>
      <c r="B389" s="72" t="s">
        <v>112</v>
      </c>
      <c r="C389" s="73" t="s">
        <v>66</v>
      </c>
      <c r="D389" s="72" t="s">
        <v>366</v>
      </c>
      <c r="E389" s="72" t="s">
        <v>363</v>
      </c>
      <c r="F389" s="72" t="s">
        <v>81</v>
      </c>
      <c r="G389" s="73" t="s">
        <v>28</v>
      </c>
      <c r="H389" s="72" t="s">
        <v>28</v>
      </c>
      <c r="I389" s="72"/>
      <c r="J389" s="72"/>
      <c r="K389" s="72"/>
      <c r="L389" s="72"/>
      <c r="M389" s="72"/>
      <c r="N389" s="72">
        <v>8045</v>
      </c>
      <c r="O389" s="72">
        <v>159056</v>
      </c>
      <c r="P389" s="72">
        <v>6.4568453877879486E-3</v>
      </c>
      <c r="Q389" s="86">
        <v>2.2086762611347116E-3</v>
      </c>
      <c r="R389" s="72">
        <v>351</v>
      </c>
      <c r="S389" s="72">
        <v>676</v>
      </c>
      <c r="T389" s="85">
        <v>1.925925925925926</v>
      </c>
      <c r="U389" s="72" t="s">
        <v>125</v>
      </c>
      <c r="V389" s="72">
        <v>1</v>
      </c>
    </row>
    <row r="390" spans="1:22" ht="13.5" customHeight="1">
      <c r="A390" s="72" t="s">
        <v>23</v>
      </c>
      <c r="B390" s="72" t="s">
        <v>112</v>
      </c>
      <c r="C390" s="73" t="s">
        <v>66</v>
      </c>
      <c r="D390" s="72" t="s">
        <v>366</v>
      </c>
      <c r="E390" s="72" t="s">
        <v>363</v>
      </c>
      <c r="F390" s="72" t="s">
        <v>84</v>
      </c>
      <c r="G390" s="73" t="s">
        <v>345</v>
      </c>
      <c r="H390" s="72" t="s">
        <v>33</v>
      </c>
      <c r="I390" s="72"/>
      <c r="J390" s="72"/>
      <c r="K390" s="72"/>
      <c r="L390" s="72"/>
      <c r="M390" s="72"/>
      <c r="N390" s="72">
        <v>2626</v>
      </c>
      <c r="O390" s="72">
        <v>159056</v>
      </c>
      <c r="P390" s="72">
        <v>1.3831606478221506E-4</v>
      </c>
      <c r="Q390" s="86">
        <v>1.2542301865672633E-4</v>
      </c>
      <c r="R390" s="72">
        <v>20</v>
      </c>
      <c r="S390" s="72">
        <v>2</v>
      </c>
      <c r="T390" s="85">
        <v>0.10000000000000009</v>
      </c>
      <c r="U390" s="72" t="s">
        <v>125</v>
      </c>
      <c r="V390" s="72">
        <v>0</v>
      </c>
    </row>
    <row r="391" spans="1:22" ht="13.5" customHeight="1">
      <c r="A391" s="72" t="s">
        <v>23</v>
      </c>
      <c r="B391" s="72" t="s">
        <v>112</v>
      </c>
      <c r="C391" s="73" t="s">
        <v>66</v>
      </c>
      <c r="D391" s="72" t="s">
        <v>366</v>
      </c>
      <c r="E391" s="72" t="s">
        <v>363</v>
      </c>
      <c r="F391" s="72" t="s">
        <v>85</v>
      </c>
      <c r="G391" s="73" t="s">
        <v>346</v>
      </c>
      <c r="H391" s="72" t="s">
        <v>25</v>
      </c>
      <c r="I391" s="72"/>
      <c r="J391" s="72"/>
      <c r="K391" s="72"/>
      <c r="L391" s="72"/>
      <c r="M391" s="72"/>
      <c r="N391" s="72">
        <v>2588</v>
      </c>
      <c r="O391" s="72">
        <v>159056</v>
      </c>
      <c r="P391" s="72">
        <v>4.1494819434664522E-4</v>
      </c>
      <c r="Q391" s="86">
        <v>6.8376722070839942E-4</v>
      </c>
      <c r="R391" s="72">
        <v>109</v>
      </c>
      <c r="S391" s="72">
        <v>-43</v>
      </c>
      <c r="T391" s="85">
        <v>-0.39449541284403666</v>
      </c>
      <c r="U391" s="72" t="s">
        <v>125</v>
      </c>
      <c r="V391" s="72">
        <v>0</v>
      </c>
    </row>
    <row r="392" spans="1:22" ht="13.5" customHeight="1">
      <c r="A392" s="72" t="s">
        <v>23</v>
      </c>
      <c r="B392" s="72" t="s">
        <v>112</v>
      </c>
      <c r="C392" s="73" t="s">
        <v>66</v>
      </c>
      <c r="D392" s="72" t="s">
        <v>366</v>
      </c>
      <c r="E392" s="72" t="s">
        <v>363</v>
      </c>
      <c r="F392" s="72" t="s">
        <v>78</v>
      </c>
      <c r="G392" s="73" t="s">
        <v>344</v>
      </c>
      <c r="H392" s="72" t="s">
        <v>35</v>
      </c>
      <c r="I392" s="72"/>
      <c r="J392" s="72"/>
      <c r="K392" s="72"/>
      <c r="L392" s="72"/>
      <c r="M392" s="72"/>
      <c r="N392" s="72">
        <v>2011</v>
      </c>
      <c r="O392" s="72">
        <v>159056</v>
      </c>
      <c r="P392" s="72">
        <v>2.0357609898400564E-2</v>
      </c>
      <c r="Q392" s="86">
        <v>1.7699771992152287E-2</v>
      </c>
      <c r="R392" s="72">
        <v>2815</v>
      </c>
      <c r="S392" s="72">
        <v>423</v>
      </c>
      <c r="T392" s="85">
        <v>0.15026642984014216</v>
      </c>
      <c r="U392" s="72" t="s">
        <v>125</v>
      </c>
      <c r="V392" s="72">
        <v>0</v>
      </c>
    </row>
    <row r="393" spans="1:22" ht="13.5" customHeight="1">
      <c r="A393" s="72" t="s">
        <v>23</v>
      </c>
      <c r="B393" s="72" t="s">
        <v>112</v>
      </c>
      <c r="C393" s="73" t="s">
        <v>66</v>
      </c>
      <c r="D393" s="72" t="s">
        <v>369</v>
      </c>
      <c r="E393" s="72" t="s">
        <v>360</v>
      </c>
      <c r="F393" s="72" t="s">
        <v>98</v>
      </c>
      <c r="G393" s="73" t="s">
        <v>99</v>
      </c>
      <c r="H393" s="72" t="s">
        <v>45</v>
      </c>
      <c r="I393" s="72">
        <v>32</v>
      </c>
      <c r="J393" s="72">
        <v>218</v>
      </c>
      <c r="K393" s="72">
        <v>407</v>
      </c>
      <c r="L393" s="72">
        <v>554</v>
      </c>
      <c r="M393" s="72">
        <v>218</v>
      </c>
      <c r="N393" s="72">
        <v>1429</v>
      </c>
      <c r="O393" s="72">
        <v>159056</v>
      </c>
      <c r="P393" s="72">
        <v>1.0059350165979277E-4</v>
      </c>
      <c r="Q393" s="86">
        <v>1.4395880160841243E-4</v>
      </c>
      <c r="R393" s="72">
        <v>23</v>
      </c>
      <c r="S393" s="72">
        <v>-7</v>
      </c>
      <c r="T393" s="85">
        <v>-0.30434782608695654</v>
      </c>
      <c r="U393" s="72" t="s">
        <v>125</v>
      </c>
      <c r="V393" s="72">
        <v>0</v>
      </c>
    </row>
    <row r="394" spans="1:22" ht="13.5" customHeight="1">
      <c r="A394" s="72" t="s">
        <v>23</v>
      </c>
      <c r="B394" s="72" t="s">
        <v>112</v>
      </c>
      <c r="C394" s="73" t="s">
        <v>66</v>
      </c>
      <c r="D394" s="72" t="s">
        <v>369</v>
      </c>
      <c r="E394" s="72" t="s">
        <v>361</v>
      </c>
      <c r="F394" s="72" t="s">
        <v>98</v>
      </c>
      <c r="G394" s="73" t="s">
        <v>99</v>
      </c>
      <c r="H394" s="72" t="s">
        <v>45</v>
      </c>
      <c r="I394" s="72">
        <v>29</v>
      </c>
      <c r="J394" s="72">
        <v>201</v>
      </c>
      <c r="K394" s="72">
        <v>281</v>
      </c>
      <c r="L394" s="72">
        <v>366</v>
      </c>
      <c r="M394" s="72">
        <v>268</v>
      </c>
      <c r="N394" s="72">
        <v>1145</v>
      </c>
      <c r="O394" s="72">
        <v>159056</v>
      </c>
      <c r="P394" s="72">
        <v>1.8169701237300071E-3</v>
      </c>
      <c r="Q394" s="86">
        <v>2.1055331719514962E-3</v>
      </c>
      <c r="R394" s="72">
        <v>335</v>
      </c>
      <c r="S394" s="72">
        <v>-46</v>
      </c>
      <c r="T394" s="85">
        <v>-0.13731343283582087</v>
      </c>
      <c r="U394" s="72" t="s">
        <v>125</v>
      </c>
      <c r="V394" s="72">
        <v>0</v>
      </c>
    </row>
    <row r="395" spans="1:22" ht="13.5" customHeight="1">
      <c r="A395" s="72" t="s">
        <v>23</v>
      </c>
      <c r="B395" s="72" t="s">
        <v>112</v>
      </c>
      <c r="C395" s="73" t="s">
        <v>66</v>
      </c>
      <c r="D395" s="72" t="s">
        <v>366</v>
      </c>
      <c r="E395" s="72" t="s">
        <v>363</v>
      </c>
      <c r="F395" s="72" t="s">
        <v>83</v>
      </c>
      <c r="G395" s="73" t="s">
        <v>27</v>
      </c>
      <c r="H395" s="72" t="s">
        <v>27</v>
      </c>
      <c r="I395" s="72"/>
      <c r="J395" s="72"/>
      <c r="K395" s="72"/>
      <c r="L395" s="72"/>
      <c r="M395" s="72"/>
      <c r="N395" s="72">
        <v>751</v>
      </c>
      <c r="O395" s="72">
        <v>159056</v>
      </c>
      <c r="P395" s="72">
        <v>1.1593401066291118E-2</v>
      </c>
      <c r="Q395" s="86">
        <v>9.4901365120153378E-3</v>
      </c>
      <c r="R395" s="72">
        <v>1509</v>
      </c>
      <c r="S395" s="72">
        <v>335</v>
      </c>
      <c r="T395" s="85">
        <v>0.22200132538104711</v>
      </c>
      <c r="U395" s="72" t="s">
        <v>125</v>
      </c>
      <c r="V395" s="72">
        <v>0</v>
      </c>
    </row>
    <row r="396" spans="1:22" ht="13.5" customHeight="1">
      <c r="A396" s="72" t="s">
        <v>23</v>
      </c>
      <c r="B396" s="72" t="s">
        <v>112</v>
      </c>
      <c r="C396" s="73" t="s">
        <v>66</v>
      </c>
      <c r="D396" s="72" t="s">
        <v>366</v>
      </c>
      <c r="E396" s="72" t="s">
        <v>363</v>
      </c>
      <c r="F396" s="72" t="s">
        <v>97</v>
      </c>
      <c r="G396" s="73" t="s">
        <v>31</v>
      </c>
      <c r="H396" s="72" t="s">
        <v>31</v>
      </c>
      <c r="I396" s="72"/>
      <c r="J396" s="72"/>
      <c r="K396" s="72"/>
      <c r="L396" s="72"/>
      <c r="M396" s="72"/>
      <c r="N396" s="72">
        <v>705</v>
      </c>
      <c r="O396" s="72">
        <v>159056</v>
      </c>
      <c r="P396" s="72">
        <v>4.1934916004426111E-3</v>
      </c>
      <c r="Q396" s="86">
        <v>4.3548543873536101E-3</v>
      </c>
      <c r="R396" s="72">
        <v>693</v>
      </c>
      <c r="S396" s="72">
        <v>-26</v>
      </c>
      <c r="T396" s="85">
        <v>-3.7518037518037506E-2</v>
      </c>
      <c r="U396" s="72" t="s">
        <v>125</v>
      </c>
      <c r="V396" s="72">
        <v>0</v>
      </c>
    </row>
    <row r="397" spans="1:22" ht="13.5" customHeight="1">
      <c r="A397" s="72" t="s">
        <v>23</v>
      </c>
      <c r="B397" s="72" t="s">
        <v>112</v>
      </c>
      <c r="C397" s="73" t="s">
        <v>66</v>
      </c>
      <c r="D397" s="72" t="s">
        <v>366</v>
      </c>
      <c r="E397" s="72" t="s">
        <v>363</v>
      </c>
      <c r="F397" s="72" t="s">
        <v>91</v>
      </c>
      <c r="G397" s="73" t="s">
        <v>352</v>
      </c>
      <c r="H397" s="72" t="s">
        <v>29</v>
      </c>
      <c r="I397" s="72"/>
      <c r="J397" s="72"/>
      <c r="K397" s="72"/>
      <c r="L397" s="72"/>
      <c r="M397" s="72"/>
      <c r="N397" s="72">
        <v>622</v>
      </c>
      <c r="O397" s="72">
        <v>159056</v>
      </c>
      <c r="P397" s="72">
        <v>6.1613519766623079E-4</v>
      </c>
      <c r="Q397" s="86">
        <v>3.2886202593288721E-4</v>
      </c>
      <c r="R397" s="72">
        <v>52</v>
      </c>
      <c r="S397" s="72">
        <v>46</v>
      </c>
      <c r="T397" s="85">
        <v>0.88461538461538458</v>
      </c>
      <c r="U397" s="72" t="s">
        <v>125</v>
      </c>
      <c r="V397" s="72">
        <v>0</v>
      </c>
    </row>
    <row r="398" spans="1:22" ht="13.5" customHeight="1">
      <c r="A398" s="72" t="s">
        <v>23</v>
      </c>
      <c r="B398" s="72" t="s">
        <v>112</v>
      </c>
      <c r="C398" s="73" t="s">
        <v>66</v>
      </c>
      <c r="D398" s="72" t="s">
        <v>366</v>
      </c>
      <c r="E398" s="72" t="s">
        <v>363</v>
      </c>
      <c r="F398" s="72" t="s">
        <v>80</v>
      </c>
      <c r="G398" s="73" t="s">
        <v>26</v>
      </c>
      <c r="H398" s="72" t="s">
        <v>26</v>
      </c>
      <c r="I398" s="72"/>
      <c r="J398" s="72"/>
      <c r="K398" s="72"/>
      <c r="L398" s="72"/>
      <c r="M398" s="72"/>
      <c r="N398" s="72">
        <v>617</v>
      </c>
      <c r="O398" s="72">
        <v>159056</v>
      </c>
      <c r="P398" s="72">
        <v>5.029675082989639E-4</v>
      </c>
      <c r="Q398" s="86">
        <v>2.8770854560624949E-4</v>
      </c>
      <c r="R398" s="72">
        <v>46</v>
      </c>
      <c r="S398" s="72">
        <v>34</v>
      </c>
      <c r="T398" s="85">
        <v>0.73913043478260865</v>
      </c>
      <c r="U398" s="72" t="s">
        <v>125</v>
      </c>
      <c r="V398" s="72">
        <v>0</v>
      </c>
    </row>
    <row r="399" spans="1:22" ht="13.5" customHeight="1">
      <c r="A399" s="72" t="s">
        <v>23</v>
      </c>
      <c r="B399" s="72" t="s">
        <v>112</v>
      </c>
      <c r="C399" s="73" t="s">
        <v>66</v>
      </c>
      <c r="D399" s="72" t="s">
        <v>366</v>
      </c>
      <c r="E399" s="72" t="s">
        <v>363</v>
      </c>
      <c r="F399" s="72" t="s">
        <v>96</v>
      </c>
      <c r="G399" s="73" t="s">
        <v>32</v>
      </c>
      <c r="H399" s="72" t="s">
        <v>32</v>
      </c>
      <c r="I399" s="72"/>
      <c r="J399" s="72"/>
      <c r="K399" s="72"/>
      <c r="L399" s="72"/>
      <c r="M399" s="72"/>
      <c r="N399" s="72">
        <v>579</v>
      </c>
      <c r="O399" s="72">
        <v>159056</v>
      </c>
      <c r="P399" s="72">
        <v>2.3450860074439193E-3</v>
      </c>
      <c r="Q399" s="86">
        <v>1.0148003437167622E-3</v>
      </c>
      <c r="R399" s="72">
        <v>161</v>
      </c>
      <c r="S399" s="72">
        <v>212</v>
      </c>
      <c r="T399" s="85">
        <v>1.3167701863354035</v>
      </c>
      <c r="U399" s="72" t="s">
        <v>125</v>
      </c>
      <c r="V399" s="72">
        <v>0</v>
      </c>
    </row>
    <row r="400" spans="1:22" ht="13.5" customHeight="1">
      <c r="A400" s="72" t="s">
        <v>23</v>
      </c>
      <c r="B400" s="72" t="s">
        <v>112</v>
      </c>
      <c r="C400" s="73" t="s">
        <v>66</v>
      </c>
      <c r="D400" s="72" t="s">
        <v>366</v>
      </c>
      <c r="E400" s="72" t="s">
        <v>363</v>
      </c>
      <c r="F400" s="72" t="s">
        <v>92</v>
      </c>
      <c r="G400" s="73" t="s">
        <v>353</v>
      </c>
      <c r="H400" s="72" t="s">
        <v>30</v>
      </c>
      <c r="I400" s="72"/>
      <c r="J400" s="72"/>
      <c r="K400" s="72"/>
      <c r="L400" s="72"/>
      <c r="M400" s="72"/>
      <c r="N400" s="72">
        <v>385</v>
      </c>
      <c r="O400" s="72">
        <v>159056</v>
      </c>
      <c r="P400" s="72">
        <v>3.1435469268685241E-4</v>
      </c>
      <c r="Q400" s="86">
        <v>2.7360339916758958E-4</v>
      </c>
      <c r="R400" s="72">
        <v>44</v>
      </c>
      <c r="S400" s="72">
        <v>6</v>
      </c>
      <c r="T400" s="85">
        <v>0.13636363636363646</v>
      </c>
      <c r="U400" s="72" t="s">
        <v>125</v>
      </c>
      <c r="V400" s="72">
        <v>0</v>
      </c>
    </row>
    <row r="401" spans="1:22" ht="13.5" customHeight="1">
      <c r="A401" s="72" t="s">
        <v>23</v>
      </c>
      <c r="B401" s="72" t="s">
        <v>112</v>
      </c>
      <c r="C401" s="73" t="s">
        <v>66</v>
      </c>
      <c r="D401" s="72" t="s">
        <v>370</v>
      </c>
      <c r="E401" s="72" t="s">
        <v>360</v>
      </c>
      <c r="F401" s="72" t="s">
        <v>100</v>
      </c>
      <c r="G401" s="73" t="s">
        <v>101</v>
      </c>
      <c r="H401" s="72" t="s">
        <v>101</v>
      </c>
      <c r="I401" s="72">
        <v>82</v>
      </c>
      <c r="J401" s="72">
        <v>192</v>
      </c>
      <c r="K401" s="72">
        <v>52</v>
      </c>
      <c r="L401" s="72">
        <v>29</v>
      </c>
      <c r="M401" s="72">
        <v>11</v>
      </c>
      <c r="N401" s="72">
        <v>366</v>
      </c>
      <c r="O401" s="72">
        <v>159056</v>
      </c>
      <c r="P401" s="72">
        <v>3.0178050497937834E-3</v>
      </c>
      <c r="Q401" s="86">
        <v>1.7848792676996235E-4</v>
      </c>
      <c r="R401" s="72">
        <v>28</v>
      </c>
      <c r="S401" s="72">
        <v>452</v>
      </c>
      <c r="T401" s="85">
        <v>16.142857142857142</v>
      </c>
      <c r="U401" s="72" t="s">
        <v>125</v>
      </c>
      <c r="V401" s="72">
        <v>0</v>
      </c>
    </row>
    <row r="402" spans="1:22" ht="13.5" customHeight="1">
      <c r="A402" s="72" t="s">
        <v>23</v>
      </c>
      <c r="B402" s="72" t="s">
        <v>112</v>
      </c>
      <c r="C402" s="73" t="s">
        <v>66</v>
      </c>
      <c r="D402" s="72" t="s">
        <v>370</v>
      </c>
      <c r="E402" s="72" t="s">
        <v>361</v>
      </c>
      <c r="F402" s="72" t="s">
        <v>100</v>
      </c>
      <c r="G402" s="73" t="s">
        <v>101</v>
      </c>
      <c r="H402" s="72" t="s">
        <v>101</v>
      </c>
      <c r="I402" s="72">
        <v>58</v>
      </c>
      <c r="J402" s="72">
        <v>169</v>
      </c>
      <c r="K402" s="72">
        <v>47</v>
      </c>
      <c r="L402" s="72">
        <v>40</v>
      </c>
      <c r="M402" s="72">
        <v>20</v>
      </c>
      <c r="N402" s="72">
        <v>334</v>
      </c>
      <c r="O402" s="72">
        <v>159056</v>
      </c>
      <c r="P402" s="72">
        <v>3.0869630821848907E-3</v>
      </c>
      <c r="Q402" s="86">
        <v>1.9414322400630431E-3</v>
      </c>
      <c r="R402" s="72">
        <v>309</v>
      </c>
      <c r="S402" s="72">
        <v>182</v>
      </c>
      <c r="T402" s="85">
        <v>0.58899676375404542</v>
      </c>
      <c r="U402" s="72" t="s">
        <v>125</v>
      </c>
      <c r="V402" s="72">
        <v>0</v>
      </c>
    </row>
    <row r="403" spans="1:22" ht="13.5" customHeight="1">
      <c r="A403" s="72" t="s">
        <v>23</v>
      </c>
      <c r="B403" s="72" t="s">
        <v>112</v>
      </c>
      <c r="C403" s="73" t="s">
        <v>66</v>
      </c>
      <c r="D403" s="72" t="s">
        <v>366</v>
      </c>
      <c r="E403" s="72" t="s">
        <v>363</v>
      </c>
      <c r="F403" s="72" t="s">
        <v>88</v>
      </c>
      <c r="G403" s="73" t="s">
        <v>349</v>
      </c>
      <c r="H403" s="72" t="s">
        <v>34</v>
      </c>
      <c r="I403" s="72"/>
      <c r="J403" s="72"/>
      <c r="K403" s="72"/>
      <c r="L403" s="72"/>
      <c r="M403" s="72"/>
      <c r="N403" s="72">
        <v>325</v>
      </c>
      <c r="O403" s="72">
        <v>159056</v>
      </c>
      <c r="P403" s="72">
        <v>1.6032089327029475E-3</v>
      </c>
      <c r="Q403" s="86">
        <v>1.2736161029968792E-3</v>
      </c>
      <c r="R403" s="72">
        <v>203</v>
      </c>
      <c r="S403" s="72">
        <v>52</v>
      </c>
      <c r="T403" s="85">
        <v>0.2561576354679802</v>
      </c>
      <c r="U403" s="72" t="s">
        <v>125</v>
      </c>
      <c r="V403" s="72">
        <v>0</v>
      </c>
    </row>
    <row r="404" spans="1:22" ht="13.5" customHeight="1">
      <c r="A404" s="72" t="s">
        <v>23</v>
      </c>
      <c r="B404" s="72" t="s">
        <v>112</v>
      </c>
      <c r="C404" s="73" t="s">
        <v>66</v>
      </c>
      <c r="D404" s="72" t="s">
        <v>370</v>
      </c>
      <c r="E404" s="72" t="s">
        <v>361</v>
      </c>
      <c r="F404" s="72" t="s">
        <v>102</v>
      </c>
      <c r="G404" s="73" t="s">
        <v>103</v>
      </c>
      <c r="H404" s="72" t="s">
        <v>103</v>
      </c>
      <c r="I404" s="72">
        <v>33</v>
      </c>
      <c r="J404" s="72">
        <v>169</v>
      </c>
      <c r="K404" s="72">
        <v>52</v>
      </c>
      <c r="L404" s="72">
        <v>45</v>
      </c>
      <c r="M404" s="72">
        <v>25</v>
      </c>
      <c r="N404" s="72">
        <v>324</v>
      </c>
      <c r="O404" s="72">
        <v>159056</v>
      </c>
      <c r="P404" s="72">
        <v>5.029675082989639E-4</v>
      </c>
      <c r="Q404" s="86">
        <v>2.9340544744330734E-4</v>
      </c>
      <c r="R404" s="72">
        <v>47</v>
      </c>
      <c r="S404" s="72">
        <v>33</v>
      </c>
      <c r="T404" s="85">
        <v>0.7021276595744681</v>
      </c>
      <c r="U404" s="72" t="s">
        <v>125</v>
      </c>
      <c r="V404" s="72">
        <v>0</v>
      </c>
    </row>
    <row r="405" spans="1:22" ht="13.5" customHeight="1">
      <c r="A405" s="72" t="s">
        <v>23</v>
      </c>
      <c r="B405" s="72" t="s">
        <v>112</v>
      </c>
      <c r="C405" s="73" t="s">
        <v>66</v>
      </c>
      <c r="D405" s="72" t="s">
        <v>370</v>
      </c>
      <c r="E405" s="72" t="s">
        <v>360</v>
      </c>
      <c r="F405" s="72" t="s">
        <v>102</v>
      </c>
      <c r="G405" s="73" t="s">
        <v>103</v>
      </c>
      <c r="H405" s="72" t="s">
        <v>103</v>
      </c>
      <c r="I405" s="72">
        <v>37</v>
      </c>
      <c r="J405" s="72">
        <v>130</v>
      </c>
      <c r="K405" s="72">
        <v>31</v>
      </c>
      <c r="L405" s="72">
        <v>32</v>
      </c>
      <c r="M405" s="72">
        <v>15</v>
      </c>
      <c r="N405" s="72">
        <v>245</v>
      </c>
      <c r="O405" s="72">
        <v>159056</v>
      </c>
      <c r="P405" s="72">
        <v>4.4009656976159338E-5</v>
      </c>
      <c r="Q405" s="86">
        <v>5.0736749492488366E-5</v>
      </c>
      <c r="R405" s="72">
        <v>8</v>
      </c>
      <c r="S405" s="72">
        <v>-1</v>
      </c>
      <c r="T405" s="85">
        <v>-0.125</v>
      </c>
      <c r="U405" s="72" t="s">
        <v>125</v>
      </c>
      <c r="V405" s="72">
        <v>0</v>
      </c>
    </row>
    <row r="406" spans="1:22" ht="13.5" customHeight="1">
      <c r="A406" s="72" t="s">
        <v>23</v>
      </c>
      <c r="B406" s="72" t="s">
        <v>112</v>
      </c>
      <c r="C406" s="73" t="s">
        <v>66</v>
      </c>
      <c r="D406" s="72" t="s">
        <v>367</v>
      </c>
      <c r="E406" s="72" t="s">
        <v>363</v>
      </c>
      <c r="F406" s="72" t="s">
        <v>107</v>
      </c>
      <c r="G406" s="73" t="s">
        <v>49</v>
      </c>
      <c r="H406" s="72" t="s">
        <v>49</v>
      </c>
      <c r="I406" s="72"/>
      <c r="J406" s="72"/>
      <c r="K406" s="72"/>
      <c r="L406" s="72"/>
      <c r="M406" s="72"/>
      <c r="N406" s="72">
        <v>148</v>
      </c>
      <c r="O406" s="72">
        <v>159056</v>
      </c>
      <c r="P406" s="72">
        <v>4.0237400663917109E-4</v>
      </c>
      <c r="Q406" s="86">
        <v>2.3237072524386567E-4</v>
      </c>
      <c r="R406" s="72">
        <v>37</v>
      </c>
      <c r="S406" s="72">
        <v>27</v>
      </c>
      <c r="T406" s="85">
        <v>0.72972972972972983</v>
      </c>
      <c r="U406" s="72" t="s">
        <v>125</v>
      </c>
      <c r="V406" s="72">
        <v>0</v>
      </c>
    </row>
    <row r="407" spans="1:22" ht="13.5" customHeight="1">
      <c r="A407" s="72" t="s">
        <v>23</v>
      </c>
      <c r="B407" s="72" t="s">
        <v>112</v>
      </c>
      <c r="C407" s="73" t="s">
        <v>66</v>
      </c>
      <c r="D407" s="72" t="s">
        <v>366</v>
      </c>
      <c r="E407" s="72" t="s">
        <v>363</v>
      </c>
      <c r="F407" s="72" t="s">
        <v>89</v>
      </c>
      <c r="G407" s="73" t="s">
        <v>350</v>
      </c>
      <c r="H407" s="72" t="s">
        <v>39</v>
      </c>
      <c r="I407" s="72"/>
      <c r="J407" s="72"/>
      <c r="K407" s="72"/>
      <c r="L407" s="72"/>
      <c r="M407" s="72"/>
      <c r="N407" s="72">
        <v>132</v>
      </c>
      <c r="O407" s="72">
        <v>159056</v>
      </c>
      <c r="P407" s="72">
        <v>6.6014485464239005E-4</v>
      </c>
      <c r="Q407" s="86">
        <v>1.8409247473052899E-4</v>
      </c>
      <c r="R407" s="72">
        <v>29</v>
      </c>
      <c r="S407" s="72">
        <v>76</v>
      </c>
      <c r="T407" s="85">
        <v>2.6206896551724137</v>
      </c>
      <c r="U407" s="72" t="s">
        <v>125</v>
      </c>
      <c r="V407" s="72">
        <v>0</v>
      </c>
    </row>
    <row r="408" spans="1:22" ht="13.5" customHeight="1">
      <c r="A408" s="72" t="s">
        <v>23</v>
      </c>
      <c r="B408" s="72" t="s">
        <v>112</v>
      </c>
      <c r="C408" s="73" t="s">
        <v>66</v>
      </c>
      <c r="D408" s="72" t="s">
        <v>366</v>
      </c>
      <c r="E408" s="72" t="s">
        <v>363</v>
      </c>
      <c r="F408" s="72" t="s">
        <v>94</v>
      </c>
      <c r="G408" s="73" t="s">
        <v>36</v>
      </c>
      <c r="H408" s="72" t="s">
        <v>36</v>
      </c>
      <c r="I408" s="72"/>
      <c r="J408" s="72"/>
      <c r="K408" s="72"/>
      <c r="L408" s="72"/>
      <c r="M408" s="72"/>
      <c r="N408" s="72">
        <v>105</v>
      </c>
      <c r="O408" s="72">
        <v>159056</v>
      </c>
      <c r="P408" s="72">
        <v>9.4306407806055731E-5</v>
      </c>
      <c r="Q408" s="86">
        <v>8.066568957631028E-5</v>
      </c>
      <c r="R408" s="72">
        <v>13</v>
      </c>
      <c r="S408" s="72">
        <v>2</v>
      </c>
      <c r="T408" s="85">
        <v>0.15384615384615374</v>
      </c>
      <c r="U408" s="72" t="s">
        <v>125</v>
      </c>
      <c r="V408" s="72">
        <v>0</v>
      </c>
    </row>
    <row r="409" spans="1:22" ht="13.5" customHeight="1">
      <c r="A409" s="72" t="s">
        <v>23</v>
      </c>
      <c r="B409" s="72" t="s">
        <v>112</v>
      </c>
      <c r="C409" s="73" t="s">
        <v>66</v>
      </c>
      <c r="D409" s="72" t="s">
        <v>367</v>
      </c>
      <c r="E409" s="72" t="s">
        <v>363</v>
      </c>
      <c r="F409" s="72" t="s">
        <v>108</v>
      </c>
      <c r="G409" s="73" t="s">
        <v>356</v>
      </c>
      <c r="H409" s="72" t="s">
        <v>50</v>
      </c>
      <c r="I409" s="72"/>
      <c r="J409" s="72"/>
      <c r="K409" s="72"/>
      <c r="L409" s="72"/>
      <c r="M409" s="72"/>
      <c r="N409" s="72">
        <v>83</v>
      </c>
      <c r="O409" s="72">
        <v>159056</v>
      </c>
      <c r="P409" s="72">
        <v>1.5277638064581029E-3</v>
      </c>
      <c r="Q409" s="86">
        <v>1.0839071616084404E-3</v>
      </c>
      <c r="R409" s="72">
        <v>172</v>
      </c>
      <c r="S409" s="72">
        <v>71</v>
      </c>
      <c r="T409" s="85">
        <v>0.41279069767441867</v>
      </c>
      <c r="U409" s="72" t="s">
        <v>125</v>
      </c>
      <c r="V409" s="72">
        <v>0</v>
      </c>
    </row>
    <row r="410" spans="1:22" ht="13.5" customHeight="1">
      <c r="A410" s="72" t="s">
        <v>23</v>
      </c>
      <c r="B410" s="72" t="s">
        <v>112</v>
      </c>
      <c r="C410" s="73" t="s">
        <v>66</v>
      </c>
      <c r="D410" s="72" t="s">
        <v>366</v>
      </c>
      <c r="E410" s="72" t="s">
        <v>363</v>
      </c>
      <c r="F410" s="72" t="s">
        <v>86</v>
      </c>
      <c r="G410" s="73" t="s">
        <v>347</v>
      </c>
      <c r="H410" s="72" t="s">
        <v>40</v>
      </c>
      <c r="I410" s="72"/>
      <c r="J410" s="72"/>
      <c r="K410" s="72"/>
      <c r="L410" s="72"/>
      <c r="M410" s="72"/>
      <c r="N410" s="72">
        <v>76</v>
      </c>
      <c r="O410" s="72">
        <v>159056</v>
      </c>
      <c r="P410" s="72">
        <v>1.936424906951011E-3</v>
      </c>
      <c r="Q410" s="86">
        <v>1.4280277212541282E-3</v>
      </c>
      <c r="R410" s="72">
        <v>227</v>
      </c>
      <c r="S410" s="72">
        <v>81</v>
      </c>
      <c r="T410" s="85">
        <v>0.35682819383259923</v>
      </c>
      <c r="U410" s="72" t="s">
        <v>125</v>
      </c>
      <c r="V410" s="72">
        <v>0</v>
      </c>
    </row>
    <row r="411" spans="1:22" ht="13.5" customHeight="1">
      <c r="A411" s="72" t="s">
        <v>23</v>
      </c>
      <c r="B411" s="72" t="s">
        <v>112</v>
      </c>
      <c r="C411" s="73" t="s">
        <v>66</v>
      </c>
      <c r="D411" s="72" t="s">
        <v>366</v>
      </c>
      <c r="E411" s="72" t="s">
        <v>363</v>
      </c>
      <c r="F411" s="72" t="s">
        <v>87</v>
      </c>
      <c r="G411" s="73" t="s">
        <v>348</v>
      </c>
      <c r="H411" s="72" t="s">
        <v>38</v>
      </c>
      <c r="I411" s="72"/>
      <c r="J411" s="72"/>
      <c r="K411" s="72"/>
      <c r="L411" s="72"/>
      <c r="M411" s="72"/>
      <c r="N411" s="72">
        <v>76</v>
      </c>
      <c r="O411" s="72">
        <v>159056</v>
      </c>
      <c r="P411" s="72">
        <v>3.7722563122422291E-5</v>
      </c>
      <c r="Q411" s="86">
        <v>1.6024742201959825E-5</v>
      </c>
      <c r="R411" s="72">
        <v>3</v>
      </c>
      <c r="S411" s="72">
        <v>3</v>
      </c>
      <c r="T411" s="85">
        <v>1</v>
      </c>
      <c r="U411" s="72" t="s">
        <v>125</v>
      </c>
      <c r="V411" s="72">
        <v>0</v>
      </c>
    </row>
    <row r="412" spans="1:22" ht="13.5" customHeight="1">
      <c r="A412" s="72" t="s">
        <v>23</v>
      </c>
      <c r="B412" s="72" t="s">
        <v>112</v>
      </c>
      <c r="C412" s="73" t="s">
        <v>66</v>
      </c>
      <c r="D412" s="72" t="s">
        <v>366</v>
      </c>
      <c r="E412" s="72" t="s">
        <v>363</v>
      </c>
      <c r="F412" s="72" t="s">
        <v>90</v>
      </c>
      <c r="G412" s="73" t="s">
        <v>351</v>
      </c>
      <c r="H412" s="72" t="s">
        <v>37</v>
      </c>
      <c r="I412" s="72"/>
      <c r="J412" s="72"/>
      <c r="K412" s="72"/>
      <c r="L412" s="72"/>
      <c r="M412" s="72"/>
      <c r="N412" s="72">
        <v>62</v>
      </c>
      <c r="O412" s="72">
        <v>1389336</v>
      </c>
      <c r="P412" s="72">
        <v>8.0074222506290767E-3</v>
      </c>
      <c r="Q412" s="86">
        <v>9.1938915741569226E-3</v>
      </c>
      <c r="R412" s="72">
        <v>12773</v>
      </c>
      <c r="S412" s="72">
        <v>-1648</v>
      </c>
      <c r="T412" s="85">
        <v>-0.12902215611054568</v>
      </c>
      <c r="U412" s="72" t="s">
        <v>127</v>
      </c>
      <c r="V412" s="72">
        <v>0</v>
      </c>
    </row>
    <row r="413" spans="1:22" ht="13.5" customHeight="1">
      <c r="A413" s="72" t="s">
        <v>23</v>
      </c>
      <c r="B413" s="72" t="s">
        <v>112</v>
      </c>
      <c r="C413" s="73" t="s">
        <v>66</v>
      </c>
      <c r="D413" s="72" t="s">
        <v>366</v>
      </c>
      <c r="E413" s="72" t="s">
        <v>363</v>
      </c>
      <c r="F413" s="72" t="s">
        <v>82</v>
      </c>
      <c r="G413" s="73" t="s">
        <v>41</v>
      </c>
      <c r="H413" s="72" t="s">
        <v>41</v>
      </c>
      <c r="I413" s="72"/>
      <c r="J413" s="72"/>
      <c r="K413" s="72"/>
      <c r="L413" s="72"/>
      <c r="M413" s="72"/>
      <c r="N413" s="72">
        <v>42</v>
      </c>
      <c r="O413" s="72">
        <v>1389336</v>
      </c>
      <c r="P413" s="72">
        <v>1.6655438281308482E-3</v>
      </c>
      <c r="Q413" s="86">
        <v>2.2086762611347116E-3</v>
      </c>
      <c r="R413" s="72">
        <v>3069</v>
      </c>
      <c r="S413" s="72">
        <v>-755</v>
      </c>
      <c r="T413" s="85">
        <v>-0.24600847181492347</v>
      </c>
      <c r="U413" s="72" t="s">
        <v>127</v>
      </c>
      <c r="V413" s="72">
        <v>0</v>
      </c>
    </row>
    <row r="414" spans="1:22" ht="13.5" customHeight="1">
      <c r="A414" s="72" t="s">
        <v>23</v>
      </c>
      <c r="B414" s="72" t="s">
        <v>112</v>
      </c>
      <c r="C414" s="73" t="s">
        <v>66</v>
      </c>
      <c r="D414" s="72" t="s">
        <v>366</v>
      </c>
      <c r="E414" s="72" t="s">
        <v>363</v>
      </c>
      <c r="F414" s="72" t="s">
        <v>95</v>
      </c>
      <c r="G414" s="73" t="s">
        <v>355</v>
      </c>
      <c r="H414" s="72" t="s">
        <v>43</v>
      </c>
      <c r="I414" s="72"/>
      <c r="J414" s="72"/>
      <c r="K414" s="72"/>
      <c r="L414" s="72"/>
      <c r="M414" s="72"/>
      <c r="N414" s="72">
        <v>39</v>
      </c>
      <c r="O414" s="72">
        <v>1389336</v>
      </c>
      <c r="P414" s="72">
        <v>7.7015207264477425E-5</v>
      </c>
      <c r="Q414" s="86">
        <v>1.2542301865672633E-4</v>
      </c>
      <c r="R414" s="72">
        <v>174</v>
      </c>
      <c r="S414" s="72">
        <v>-67</v>
      </c>
      <c r="T414" s="85">
        <v>-0.38505747126436785</v>
      </c>
      <c r="U414" s="72" t="s">
        <v>127</v>
      </c>
      <c r="V414" s="72">
        <v>0</v>
      </c>
    </row>
    <row r="415" spans="1:22" ht="13.5" customHeight="1">
      <c r="A415" s="72" t="s">
        <v>23</v>
      </c>
      <c r="B415" s="72" t="s">
        <v>112</v>
      </c>
      <c r="C415" s="73" t="s">
        <v>66</v>
      </c>
      <c r="D415" s="72" t="s">
        <v>370</v>
      </c>
      <c r="E415" s="72" t="s">
        <v>360</v>
      </c>
      <c r="F415" s="72" t="s">
        <v>106</v>
      </c>
      <c r="G415" s="73" t="s">
        <v>47</v>
      </c>
      <c r="H415" s="72" t="s">
        <v>47</v>
      </c>
      <c r="I415" s="72">
        <v>0</v>
      </c>
      <c r="J415" s="72">
        <v>5</v>
      </c>
      <c r="K415" s="72">
        <v>5</v>
      </c>
      <c r="L415" s="72">
        <v>6</v>
      </c>
      <c r="M415" s="72">
        <v>2</v>
      </c>
      <c r="N415" s="72">
        <v>18</v>
      </c>
      <c r="O415" s="72">
        <v>1389336</v>
      </c>
      <c r="P415" s="72">
        <v>4.7144823138535241E-4</v>
      </c>
      <c r="Q415" s="86">
        <v>6.8376722070839942E-4</v>
      </c>
      <c r="R415" s="72">
        <v>950</v>
      </c>
      <c r="S415" s="72">
        <v>-295</v>
      </c>
      <c r="T415" s="85">
        <v>-0.31052631578947365</v>
      </c>
      <c r="U415" s="72" t="s">
        <v>127</v>
      </c>
      <c r="V415" s="72">
        <v>0</v>
      </c>
    </row>
    <row r="416" spans="1:22" ht="13.5" customHeight="1">
      <c r="A416" s="72" t="s">
        <v>23</v>
      </c>
      <c r="B416" s="72" t="s">
        <v>112</v>
      </c>
      <c r="C416" s="73" t="s">
        <v>66</v>
      </c>
      <c r="D416" s="72" t="s">
        <v>370</v>
      </c>
      <c r="E416" s="72" t="s">
        <v>361</v>
      </c>
      <c r="F416" s="72" t="s">
        <v>106</v>
      </c>
      <c r="G416" s="73" t="s">
        <v>47</v>
      </c>
      <c r="H416" s="72" t="s">
        <v>47</v>
      </c>
      <c r="I416" s="72">
        <v>1</v>
      </c>
      <c r="J416" s="72">
        <v>7</v>
      </c>
      <c r="K416" s="72">
        <v>5</v>
      </c>
      <c r="L416" s="72">
        <v>2</v>
      </c>
      <c r="M416" s="72">
        <v>1</v>
      </c>
      <c r="N416" s="72">
        <v>16</v>
      </c>
      <c r="O416" s="72">
        <v>1389336</v>
      </c>
      <c r="P416" s="72">
        <v>8.5983520185181992E-3</v>
      </c>
      <c r="Q416" s="86">
        <v>1.7699771992152287E-2</v>
      </c>
      <c r="R416" s="72">
        <v>24591</v>
      </c>
      <c r="S416" s="72">
        <v>-12645</v>
      </c>
      <c r="T416" s="85">
        <v>-0.5142125167744297</v>
      </c>
      <c r="U416" s="72" t="s">
        <v>127</v>
      </c>
      <c r="V416" s="72">
        <v>1</v>
      </c>
    </row>
    <row r="417" spans="1:22" ht="13.5" customHeight="1">
      <c r="A417" s="72" t="s">
        <v>23</v>
      </c>
      <c r="B417" s="72" t="s">
        <v>112</v>
      </c>
      <c r="C417" s="73" t="s">
        <v>66</v>
      </c>
      <c r="D417" s="72" t="s">
        <v>366</v>
      </c>
      <c r="E417" s="72" t="s">
        <v>363</v>
      </c>
      <c r="F417" s="72" t="s">
        <v>93</v>
      </c>
      <c r="G417" s="73" t="s">
        <v>354</v>
      </c>
      <c r="H417" s="72" t="s">
        <v>42</v>
      </c>
      <c r="I417" s="72"/>
      <c r="J417" s="72"/>
      <c r="K417" s="72"/>
      <c r="L417" s="72"/>
      <c r="M417" s="72"/>
      <c r="N417" s="72">
        <v>15</v>
      </c>
      <c r="O417" s="72">
        <v>1389336</v>
      </c>
      <c r="P417" s="72">
        <v>9.1410573108304975E-5</v>
      </c>
      <c r="Q417" s="86">
        <v>1.4395880160841243E-4</v>
      </c>
      <c r="R417" s="72">
        <v>200</v>
      </c>
      <c r="S417" s="72">
        <v>-73</v>
      </c>
      <c r="T417" s="85">
        <v>-0.36499999999999999</v>
      </c>
      <c r="U417" s="72" t="s">
        <v>127</v>
      </c>
      <c r="V417" s="72">
        <v>0</v>
      </c>
    </row>
    <row r="418" spans="1:22" ht="13.5" customHeight="1">
      <c r="A418" s="72" t="s">
        <v>23</v>
      </c>
      <c r="B418" s="72" t="s">
        <v>112</v>
      </c>
      <c r="C418" s="73" t="s">
        <v>66</v>
      </c>
      <c r="D418" s="72" t="s">
        <v>367</v>
      </c>
      <c r="E418" s="72" t="s">
        <v>363</v>
      </c>
      <c r="F418" s="72" t="s">
        <v>109</v>
      </c>
      <c r="G418" s="73" t="s">
        <v>51</v>
      </c>
      <c r="H418" s="72" t="s">
        <v>51</v>
      </c>
      <c r="I418" s="72"/>
      <c r="J418" s="72"/>
      <c r="K418" s="72"/>
      <c r="L418" s="72"/>
      <c r="M418" s="72"/>
      <c r="N418" s="72">
        <v>13</v>
      </c>
      <c r="O418" s="72">
        <v>1389336</v>
      </c>
      <c r="P418" s="72">
        <v>6.5498914589415377E-4</v>
      </c>
      <c r="Q418" s="86">
        <v>2.1055331719514962E-3</v>
      </c>
      <c r="R418" s="72">
        <v>2925</v>
      </c>
      <c r="S418" s="72">
        <v>-2015</v>
      </c>
      <c r="T418" s="85">
        <v>-0.68888888888888888</v>
      </c>
      <c r="U418" s="72" t="s">
        <v>127</v>
      </c>
      <c r="V418" s="72">
        <v>1</v>
      </c>
    </row>
    <row r="419" spans="1:22" ht="13.5" customHeight="1">
      <c r="A419" s="72" t="s">
        <v>23</v>
      </c>
      <c r="B419" s="72" t="s">
        <v>112</v>
      </c>
      <c r="C419" s="73" t="s">
        <v>66</v>
      </c>
      <c r="D419" s="72" t="s">
        <v>370</v>
      </c>
      <c r="E419" s="72" t="s">
        <v>360</v>
      </c>
      <c r="F419" s="72" t="s">
        <v>104</v>
      </c>
      <c r="G419" s="73" t="s">
        <v>105</v>
      </c>
      <c r="H419" s="72" t="s">
        <v>105</v>
      </c>
      <c r="I419" s="72">
        <v>8</v>
      </c>
      <c r="J419" s="72">
        <v>0</v>
      </c>
      <c r="K419" s="72">
        <v>0</v>
      </c>
      <c r="L419" s="72">
        <v>1</v>
      </c>
      <c r="M419" s="72">
        <v>0</v>
      </c>
      <c r="N419" s="72">
        <v>9</v>
      </c>
      <c r="O419" s="72">
        <v>1389336</v>
      </c>
      <c r="P419" s="72">
        <v>4.2790224970777405E-3</v>
      </c>
      <c r="Q419" s="86">
        <v>9.4901365120153378E-3</v>
      </c>
      <c r="R419" s="72">
        <v>13185</v>
      </c>
      <c r="S419" s="72">
        <v>-7240</v>
      </c>
      <c r="T419" s="85">
        <v>-0.54910883579825565</v>
      </c>
      <c r="U419" s="72" t="s">
        <v>127</v>
      </c>
      <c r="V419" s="72">
        <v>1</v>
      </c>
    </row>
    <row r="420" spans="1:22" ht="13.5" customHeight="1">
      <c r="A420" s="72" t="s">
        <v>23</v>
      </c>
      <c r="B420" s="72" t="s">
        <v>112</v>
      </c>
      <c r="C420" s="73" t="s">
        <v>66</v>
      </c>
      <c r="D420" s="72" t="s">
        <v>370</v>
      </c>
      <c r="E420" s="72" t="s">
        <v>361</v>
      </c>
      <c r="F420" s="72" t="s">
        <v>104</v>
      </c>
      <c r="G420" s="73" t="s">
        <v>105</v>
      </c>
      <c r="H420" s="72" t="s">
        <v>105</v>
      </c>
      <c r="I420" s="72">
        <v>1</v>
      </c>
      <c r="J420" s="72">
        <v>1</v>
      </c>
      <c r="K420" s="72">
        <v>1</v>
      </c>
      <c r="L420" s="72">
        <v>0</v>
      </c>
      <c r="M420" s="72">
        <v>0</v>
      </c>
      <c r="N420" s="72">
        <v>3</v>
      </c>
      <c r="O420" s="72">
        <v>1389336</v>
      </c>
      <c r="P420" s="72">
        <v>1.2005735113752181E-3</v>
      </c>
      <c r="Q420" s="86">
        <v>4.3548543873536101E-3</v>
      </c>
      <c r="R420" s="72">
        <v>6050</v>
      </c>
      <c r="S420" s="72">
        <v>-4382</v>
      </c>
      <c r="T420" s="85">
        <v>-0.72429752066115705</v>
      </c>
      <c r="U420" s="72" t="s">
        <v>127</v>
      </c>
      <c r="V420" s="72">
        <v>1</v>
      </c>
    </row>
    <row r="421" spans="1:22" ht="13.5" customHeight="1">
      <c r="A421" s="72" t="s">
        <v>23</v>
      </c>
      <c r="B421" s="72" t="s">
        <v>110</v>
      </c>
      <c r="C421" s="73" t="s">
        <v>67</v>
      </c>
      <c r="D421" s="72" t="s">
        <v>369</v>
      </c>
      <c r="E421" s="72" t="s">
        <v>360</v>
      </c>
      <c r="F421" s="72" t="s">
        <v>98</v>
      </c>
      <c r="G421" s="73" t="s">
        <v>99</v>
      </c>
      <c r="H421" s="72" t="s">
        <v>45</v>
      </c>
      <c r="I421" s="72">
        <v>55</v>
      </c>
      <c r="J421" s="72">
        <v>414</v>
      </c>
      <c r="K421" s="72">
        <v>607</v>
      </c>
      <c r="L421" s="72">
        <v>944</v>
      </c>
      <c r="M421" s="72">
        <v>392</v>
      </c>
      <c r="N421" s="72">
        <v>2412</v>
      </c>
      <c r="O421" s="72">
        <v>1389336</v>
      </c>
      <c r="P421" s="72">
        <v>3.9659232899744916E-4</v>
      </c>
      <c r="Q421" s="86">
        <v>3.2886202593288721E-4</v>
      </c>
      <c r="R421" s="72">
        <v>457</v>
      </c>
      <c r="S421" s="72">
        <v>94</v>
      </c>
      <c r="T421" s="85">
        <v>0.20568927789934355</v>
      </c>
      <c r="U421" s="72" t="s">
        <v>127</v>
      </c>
      <c r="V421" s="72">
        <v>0</v>
      </c>
    </row>
    <row r="422" spans="1:22" ht="13.5" customHeight="1">
      <c r="A422" s="72" t="s">
        <v>23</v>
      </c>
      <c r="B422" s="72" t="s">
        <v>110</v>
      </c>
      <c r="C422" s="73" t="s">
        <v>67</v>
      </c>
      <c r="D422" s="72" t="s">
        <v>366</v>
      </c>
      <c r="E422" s="72" t="s">
        <v>363</v>
      </c>
      <c r="F422" s="72" t="s">
        <v>84</v>
      </c>
      <c r="G422" s="73" t="s">
        <v>345</v>
      </c>
      <c r="H422" s="72" t="s">
        <v>33</v>
      </c>
      <c r="I422" s="72"/>
      <c r="J422" s="72"/>
      <c r="K422" s="72"/>
      <c r="L422" s="72"/>
      <c r="M422" s="72"/>
      <c r="N422" s="72">
        <v>2311</v>
      </c>
      <c r="O422" s="72">
        <v>1389336</v>
      </c>
      <c r="P422" s="72">
        <v>2.8790731687655109E-6</v>
      </c>
      <c r="Q422" s="86">
        <v>2.8770854560624949E-4</v>
      </c>
      <c r="R422" s="72">
        <v>400</v>
      </c>
      <c r="S422" s="72">
        <v>-396</v>
      </c>
      <c r="T422" s="85">
        <v>-0.99</v>
      </c>
      <c r="U422" s="72" t="s">
        <v>127</v>
      </c>
      <c r="V422" s="72">
        <v>0</v>
      </c>
    </row>
    <row r="423" spans="1:22" ht="13.5" customHeight="1">
      <c r="A423" s="72" t="s">
        <v>23</v>
      </c>
      <c r="B423" s="72" t="s">
        <v>110</v>
      </c>
      <c r="C423" s="73" t="s">
        <v>67</v>
      </c>
      <c r="D423" s="72" t="s">
        <v>369</v>
      </c>
      <c r="E423" s="72" t="s">
        <v>361</v>
      </c>
      <c r="F423" s="72" t="s">
        <v>98</v>
      </c>
      <c r="G423" s="73" t="s">
        <v>99</v>
      </c>
      <c r="H423" s="72" t="s">
        <v>45</v>
      </c>
      <c r="I423" s="72">
        <v>48</v>
      </c>
      <c r="J423" s="72">
        <v>390</v>
      </c>
      <c r="K423" s="72">
        <v>433</v>
      </c>
      <c r="L423" s="72">
        <v>693</v>
      </c>
      <c r="M423" s="72">
        <v>444</v>
      </c>
      <c r="N423" s="72">
        <v>2008</v>
      </c>
      <c r="O423" s="72">
        <v>1389336</v>
      </c>
      <c r="P423" s="72">
        <v>7.1760898731480359E-4</v>
      </c>
      <c r="Q423" s="86">
        <v>1.0148003437167622E-3</v>
      </c>
      <c r="R423" s="72">
        <v>1410</v>
      </c>
      <c r="S423" s="72">
        <v>-413</v>
      </c>
      <c r="T423" s="85">
        <v>-0.29290780141843975</v>
      </c>
      <c r="U423" s="72" t="s">
        <v>127</v>
      </c>
      <c r="V423" s="72">
        <v>0</v>
      </c>
    </row>
    <row r="424" spans="1:22" ht="13.5" customHeight="1">
      <c r="A424" s="72" t="s">
        <v>23</v>
      </c>
      <c r="B424" s="72" t="s">
        <v>110</v>
      </c>
      <c r="C424" s="73" t="s">
        <v>67</v>
      </c>
      <c r="D424" s="72" t="s">
        <v>366</v>
      </c>
      <c r="E424" s="72" t="s">
        <v>363</v>
      </c>
      <c r="F424" s="72" t="s">
        <v>81</v>
      </c>
      <c r="G424" s="73" t="s">
        <v>28</v>
      </c>
      <c r="H424" s="72" t="s">
        <v>28</v>
      </c>
      <c r="I424" s="72"/>
      <c r="J424" s="72"/>
      <c r="K424" s="72"/>
      <c r="L424" s="72"/>
      <c r="M424" s="72"/>
      <c r="N424" s="72">
        <v>1991</v>
      </c>
      <c r="O424" s="72">
        <v>1389336</v>
      </c>
      <c r="P424" s="72">
        <v>6.3339609712841248E-5</v>
      </c>
      <c r="Q424" s="86">
        <v>2.7360339916758958E-4</v>
      </c>
      <c r="R424" s="72">
        <v>380</v>
      </c>
      <c r="S424" s="72">
        <v>-292</v>
      </c>
      <c r="T424" s="85">
        <v>-0.76842105263157889</v>
      </c>
      <c r="U424" s="72" t="s">
        <v>127</v>
      </c>
      <c r="V424" s="72">
        <v>0</v>
      </c>
    </row>
    <row r="425" spans="1:22" ht="13.5" customHeight="1">
      <c r="A425" s="72" t="s">
        <v>23</v>
      </c>
      <c r="B425" s="72" t="s">
        <v>110</v>
      </c>
      <c r="C425" s="73" t="s">
        <v>67</v>
      </c>
      <c r="D425" s="72" t="s">
        <v>366</v>
      </c>
      <c r="E425" s="72" t="s">
        <v>363</v>
      </c>
      <c r="F425" s="72" t="s">
        <v>85</v>
      </c>
      <c r="G425" s="73" t="s">
        <v>346</v>
      </c>
      <c r="H425" s="72" t="s">
        <v>25</v>
      </c>
      <c r="I425" s="72"/>
      <c r="J425" s="72"/>
      <c r="K425" s="72"/>
      <c r="L425" s="72"/>
      <c r="M425" s="72"/>
      <c r="N425" s="72">
        <v>1187</v>
      </c>
      <c r="O425" s="72">
        <v>1389336</v>
      </c>
      <c r="P425" s="72">
        <v>1.3027806088663937E-4</v>
      </c>
      <c r="Q425" s="86">
        <v>1.7848792676996235E-4</v>
      </c>
      <c r="R425" s="72">
        <v>248</v>
      </c>
      <c r="S425" s="72">
        <v>-67</v>
      </c>
      <c r="T425" s="85">
        <v>-0.27016129032258063</v>
      </c>
      <c r="U425" s="72" t="s">
        <v>127</v>
      </c>
      <c r="V425" s="72">
        <v>0</v>
      </c>
    </row>
    <row r="426" spans="1:22" ht="13.5" customHeight="1">
      <c r="A426" s="72" t="s">
        <v>23</v>
      </c>
      <c r="B426" s="72" t="s">
        <v>110</v>
      </c>
      <c r="C426" s="73" t="s">
        <v>67</v>
      </c>
      <c r="D426" s="72" t="s">
        <v>366</v>
      </c>
      <c r="E426" s="72" t="s">
        <v>363</v>
      </c>
      <c r="F426" s="72" t="s">
        <v>78</v>
      </c>
      <c r="G426" s="73" t="s">
        <v>344</v>
      </c>
      <c r="H426" s="72" t="s">
        <v>35</v>
      </c>
      <c r="I426" s="72"/>
      <c r="J426" s="72"/>
      <c r="K426" s="72"/>
      <c r="L426" s="72"/>
      <c r="M426" s="72"/>
      <c r="N426" s="72">
        <v>611</v>
      </c>
      <c r="O426" s="72">
        <v>1389336</v>
      </c>
      <c r="P426" s="72">
        <v>1.1372339016623768E-3</v>
      </c>
      <c r="Q426" s="86">
        <v>1.9414322400630431E-3</v>
      </c>
      <c r="R426" s="72">
        <v>2697</v>
      </c>
      <c r="S426" s="72">
        <v>-1117</v>
      </c>
      <c r="T426" s="85">
        <v>-0.41416388579903596</v>
      </c>
      <c r="U426" s="72" t="s">
        <v>127</v>
      </c>
      <c r="V426" s="72">
        <v>0</v>
      </c>
    </row>
    <row r="427" spans="1:22" ht="13.5" customHeight="1">
      <c r="A427" s="72" t="s">
        <v>23</v>
      </c>
      <c r="B427" s="72" t="s">
        <v>110</v>
      </c>
      <c r="C427" s="73" t="s">
        <v>67</v>
      </c>
      <c r="D427" s="72" t="s">
        <v>366</v>
      </c>
      <c r="E427" s="72" t="s">
        <v>363</v>
      </c>
      <c r="F427" s="72" t="s">
        <v>97</v>
      </c>
      <c r="G427" s="73" t="s">
        <v>31</v>
      </c>
      <c r="H427" s="72" t="s">
        <v>31</v>
      </c>
      <c r="I427" s="72"/>
      <c r="J427" s="72"/>
      <c r="K427" s="72"/>
      <c r="L427" s="72"/>
      <c r="M427" s="72"/>
      <c r="N427" s="72">
        <v>528</v>
      </c>
      <c r="O427" s="72">
        <v>1389336</v>
      </c>
      <c r="P427" s="72">
        <v>5.6069949961708328E-4</v>
      </c>
      <c r="Q427" s="86">
        <v>1.2736161029968792E-3</v>
      </c>
      <c r="R427" s="72">
        <v>1769</v>
      </c>
      <c r="S427" s="72">
        <v>-990</v>
      </c>
      <c r="T427" s="85">
        <v>-0.55963821368004529</v>
      </c>
      <c r="U427" s="72" t="s">
        <v>127</v>
      </c>
      <c r="V427" s="72">
        <v>1</v>
      </c>
    </row>
    <row r="428" spans="1:22" ht="13.5" customHeight="1">
      <c r="A428" s="72" t="s">
        <v>23</v>
      </c>
      <c r="B428" s="72" t="s">
        <v>110</v>
      </c>
      <c r="C428" s="73" t="s">
        <v>67</v>
      </c>
      <c r="D428" s="72" t="s">
        <v>366</v>
      </c>
      <c r="E428" s="72" t="s">
        <v>363</v>
      </c>
      <c r="F428" s="72" t="s">
        <v>96</v>
      </c>
      <c r="G428" s="73" t="s">
        <v>32</v>
      </c>
      <c r="H428" s="72" t="s">
        <v>32</v>
      </c>
      <c r="I428" s="72"/>
      <c r="J428" s="72"/>
      <c r="K428" s="72"/>
      <c r="L428" s="72"/>
      <c r="M428" s="72"/>
      <c r="N428" s="72">
        <v>333</v>
      </c>
      <c r="O428" s="72">
        <v>1389336</v>
      </c>
      <c r="P428" s="72">
        <v>3.2389573148611998E-4</v>
      </c>
      <c r="Q428" s="86">
        <v>2.9340544744330734E-4</v>
      </c>
      <c r="R428" s="72">
        <v>408</v>
      </c>
      <c r="S428" s="72">
        <v>42</v>
      </c>
      <c r="T428" s="85">
        <v>0.10294117647058831</v>
      </c>
      <c r="U428" s="72" t="s">
        <v>127</v>
      </c>
      <c r="V428" s="72">
        <v>0</v>
      </c>
    </row>
    <row r="429" spans="1:22" ht="13.5" customHeight="1">
      <c r="A429" s="72" t="s">
        <v>23</v>
      </c>
      <c r="B429" s="72" t="s">
        <v>110</v>
      </c>
      <c r="C429" s="73" t="s">
        <v>67</v>
      </c>
      <c r="D429" s="72" t="s">
        <v>370</v>
      </c>
      <c r="E429" s="72" t="s">
        <v>360</v>
      </c>
      <c r="F429" s="72" t="s">
        <v>100</v>
      </c>
      <c r="G429" s="73" t="s">
        <v>101</v>
      </c>
      <c r="H429" s="72" t="s">
        <v>101</v>
      </c>
      <c r="I429" s="72">
        <v>76</v>
      </c>
      <c r="J429" s="72">
        <v>88</v>
      </c>
      <c r="K429" s="72">
        <v>45</v>
      </c>
      <c r="L429" s="72">
        <v>27</v>
      </c>
      <c r="M429" s="72">
        <v>7</v>
      </c>
      <c r="N429" s="72">
        <v>243</v>
      </c>
      <c r="O429" s="72">
        <v>1389336</v>
      </c>
      <c r="P429" s="72">
        <v>2.3752353642315466E-5</v>
      </c>
      <c r="Q429" s="86">
        <v>5.0736749492488366E-5</v>
      </c>
      <c r="R429" s="72">
        <v>70</v>
      </c>
      <c r="S429" s="72">
        <v>-37</v>
      </c>
      <c r="T429" s="85">
        <v>-0.52857142857142858</v>
      </c>
      <c r="U429" s="72" t="s">
        <v>127</v>
      </c>
      <c r="V429" s="72">
        <v>0</v>
      </c>
    </row>
    <row r="430" spans="1:22" ht="13.5" customHeight="1">
      <c r="A430" s="72" t="s">
        <v>23</v>
      </c>
      <c r="B430" s="72" t="s">
        <v>110</v>
      </c>
      <c r="C430" s="73" t="s">
        <v>67</v>
      </c>
      <c r="D430" s="72" t="s">
        <v>366</v>
      </c>
      <c r="E430" s="72" t="s">
        <v>363</v>
      </c>
      <c r="F430" s="72" t="s">
        <v>83</v>
      </c>
      <c r="G430" s="73" t="s">
        <v>27</v>
      </c>
      <c r="H430" s="72" t="s">
        <v>27</v>
      </c>
      <c r="I430" s="72"/>
      <c r="J430" s="72"/>
      <c r="K430" s="72"/>
      <c r="L430" s="72"/>
      <c r="M430" s="72"/>
      <c r="N430" s="72">
        <v>191</v>
      </c>
      <c r="O430" s="72">
        <v>1389336</v>
      </c>
      <c r="P430" s="72">
        <v>2.742317193249149E-4</v>
      </c>
      <c r="Q430" s="86">
        <v>2.3237072524386567E-4</v>
      </c>
      <c r="R430" s="72">
        <v>323</v>
      </c>
      <c r="S430" s="72">
        <v>58</v>
      </c>
      <c r="T430" s="85">
        <v>0.17956656346749233</v>
      </c>
      <c r="U430" s="72" t="s">
        <v>127</v>
      </c>
      <c r="V430" s="72">
        <v>0</v>
      </c>
    </row>
    <row r="431" spans="1:22" ht="13.5" customHeight="1">
      <c r="A431" s="72" t="s">
        <v>23</v>
      </c>
      <c r="B431" s="72" t="s">
        <v>110</v>
      </c>
      <c r="C431" s="73" t="s">
        <v>67</v>
      </c>
      <c r="D431" s="72" t="s">
        <v>370</v>
      </c>
      <c r="E431" s="72" t="s">
        <v>361</v>
      </c>
      <c r="F431" s="72" t="s">
        <v>100</v>
      </c>
      <c r="G431" s="73" t="s">
        <v>101</v>
      </c>
      <c r="H431" s="72" t="s">
        <v>101</v>
      </c>
      <c r="I431" s="72">
        <v>49</v>
      </c>
      <c r="J431" s="72">
        <v>91</v>
      </c>
      <c r="K431" s="72">
        <v>22</v>
      </c>
      <c r="L431" s="72">
        <v>12</v>
      </c>
      <c r="M431" s="72">
        <v>13</v>
      </c>
      <c r="N431" s="72">
        <v>187</v>
      </c>
      <c r="O431" s="72">
        <v>1389336</v>
      </c>
      <c r="P431" s="72">
        <v>1.6482693891182551E-4</v>
      </c>
      <c r="Q431" s="86">
        <v>1.8409247473052899E-4</v>
      </c>
      <c r="R431" s="72">
        <v>256</v>
      </c>
      <c r="S431" s="72">
        <v>-27</v>
      </c>
      <c r="T431" s="85">
        <v>-0.10546875</v>
      </c>
      <c r="U431" s="72" t="s">
        <v>127</v>
      </c>
      <c r="V431" s="72">
        <v>0</v>
      </c>
    </row>
    <row r="432" spans="1:22" ht="13.5" customHeight="1">
      <c r="A432" s="72" t="s">
        <v>23</v>
      </c>
      <c r="B432" s="72" t="s">
        <v>110</v>
      </c>
      <c r="C432" s="73" t="s">
        <v>67</v>
      </c>
      <c r="D432" s="72" t="s">
        <v>366</v>
      </c>
      <c r="E432" s="72" t="s">
        <v>363</v>
      </c>
      <c r="F432" s="72" t="s">
        <v>92</v>
      </c>
      <c r="G432" s="73" t="s">
        <v>353</v>
      </c>
      <c r="H432" s="72" t="s">
        <v>30</v>
      </c>
      <c r="I432" s="72"/>
      <c r="J432" s="72"/>
      <c r="K432" s="72"/>
      <c r="L432" s="72"/>
      <c r="M432" s="72"/>
      <c r="N432" s="72">
        <v>158</v>
      </c>
      <c r="O432" s="72">
        <v>1389336</v>
      </c>
      <c r="P432" s="72">
        <v>3.5268646317377508E-5</v>
      </c>
      <c r="Q432" s="86">
        <v>8.066568957631028E-5</v>
      </c>
      <c r="R432" s="72">
        <v>112</v>
      </c>
      <c r="S432" s="72">
        <v>-63</v>
      </c>
      <c r="T432" s="85">
        <v>-0.5625</v>
      </c>
      <c r="U432" s="72" t="s">
        <v>127</v>
      </c>
      <c r="V432" s="72">
        <v>0</v>
      </c>
    </row>
    <row r="433" spans="1:22" ht="13.5" customHeight="1">
      <c r="A433" s="72" t="s">
        <v>23</v>
      </c>
      <c r="B433" s="72" t="s">
        <v>110</v>
      </c>
      <c r="C433" s="73" t="s">
        <v>67</v>
      </c>
      <c r="D433" s="72" t="s">
        <v>366</v>
      </c>
      <c r="E433" s="72" t="s">
        <v>363</v>
      </c>
      <c r="F433" s="72" t="s">
        <v>80</v>
      </c>
      <c r="G433" s="73" t="s">
        <v>26</v>
      </c>
      <c r="H433" s="72" t="s">
        <v>26</v>
      </c>
      <c r="I433" s="72"/>
      <c r="J433" s="72"/>
      <c r="K433" s="72"/>
      <c r="L433" s="72"/>
      <c r="M433" s="72"/>
      <c r="N433" s="72">
        <v>97</v>
      </c>
      <c r="O433" s="72">
        <v>1389336</v>
      </c>
      <c r="P433" s="72">
        <v>1.4568110233953485E-3</v>
      </c>
      <c r="Q433" s="86">
        <v>1.0839071616084404E-3</v>
      </c>
      <c r="R433" s="72">
        <v>1506</v>
      </c>
      <c r="S433" s="72">
        <v>518</v>
      </c>
      <c r="T433" s="85">
        <v>0.34395750332005304</v>
      </c>
      <c r="U433" s="72" t="s">
        <v>127</v>
      </c>
      <c r="V433" s="72">
        <v>0</v>
      </c>
    </row>
    <row r="434" spans="1:22" ht="13.5" customHeight="1">
      <c r="A434" s="72" t="s">
        <v>23</v>
      </c>
      <c r="B434" s="72" t="s">
        <v>110</v>
      </c>
      <c r="C434" s="73" t="s">
        <v>67</v>
      </c>
      <c r="D434" s="72" t="s">
        <v>366</v>
      </c>
      <c r="E434" s="72" t="s">
        <v>363</v>
      </c>
      <c r="F434" s="72" t="s">
        <v>86</v>
      </c>
      <c r="G434" s="73" t="s">
        <v>347</v>
      </c>
      <c r="H434" s="72" t="s">
        <v>40</v>
      </c>
      <c r="I434" s="72"/>
      <c r="J434" s="72"/>
      <c r="K434" s="72"/>
      <c r="L434" s="72"/>
      <c r="M434" s="72"/>
      <c r="N434" s="72">
        <v>94</v>
      </c>
      <c r="O434" s="72">
        <v>1389336</v>
      </c>
      <c r="P434" s="72">
        <v>4.8656336552137139E-4</v>
      </c>
      <c r="Q434" s="86">
        <v>1.4280277212541282E-3</v>
      </c>
      <c r="R434" s="72">
        <v>1984</v>
      </c>
      <c r="S434" s="72">
        <v>-1308</v>
      </c>
      <c r="T434" s="85">
        <v>-0.65927419354838712</v>
      </c>
      <c r="U434" s="72" t="s">
        <v>127</v>
      </c>
      <c r="V434" s="72">
        <v>1</v>
      </c>
    </row>
    <row r="435" spans="1:22" ht="13.5" customHeight="1">
      <c r="A435" s="72" t="s">
        <v>23</v>
      </c>
      <c r="B435" s="72" t="s">
        <v>110</v>
      </c>
      <c r="C435" s="73" t="s">
        <v>67</v>
      </c>
      <c r="D435" s="72" t="s">
        <v>370</v>
      </c>
      <c r="E435" s="72" t="s">
        <v>360</v>
      </c>
      <c r="F435" s="72" t="s">
        <v>102</v>
      </c>
      <c r="G435" s="73" t="s">
        <v>103</v>
      </c>
      <c r="H435" s="72" t="s">
        <v>103</v>
      </c>
      <c r="I435" s="72">
        <v>19</v>
      </c>
      <c r="J435" s="72">
        <v>57</v>
      </c>
      <c r="K435" s="72">
        <v>6</v>
      </c>
      <c r="L435" s="72">
        <v>10</v>
      </c>
      <c r="M435" s="72">
        <v>1</v>
      </c>
      <c r="N435" s="72">
        <v>93</v>
      </c>
      <c r="O435" s="72">
        <v>1389336</v>
      </c>
      <c r="P435" s="72">
        <v>1.3675597551636177E-5</v>
      </c>
      <c r="Q435" s="86">
        <v>1.6024742201959825E-5</v>
      </c>
      <c r="R435" s="72">
        <v>22</v>
      </c>
      <c r="S435" s="72">
        <v>-3</v>
      </c>
      <c r="T435" s="85">
        <v>-0.13636363636363635</v>
      </c>
      <c r="U435" s="72" t="s">
        <v>127</v>
      </c>
      <c r="V435" s="72">
        <v>0</v>
      </c>
    </row>
    <row r="436" spans="1:22" ht="13.5" customHeight="1">
      <c r="A436" s="72" t="s">
        <v>23</v>
      </c>
      <c r="B436" s="72" t="s">
        <v>110</v>
      </c>
      <c r="C436" s="73" t="s">
        <v>67</v>
      </c>
      <c r="D436" s="72" t="s">
        <v>367</v>
      </c>
      <c r="E436" s="72" t="s">
        <v>363</v>
      </c>
      <c r="F436" s="72" t="s">
        <v>108</v>
      </c>
      <c r="G436" s="73" t="s">
        <v>356</v>
      </c>
      <c r="H436" s="72" t="s">
        <v>50</v>
      </c>
      <c r="I436" s="72"/>
      <c r="J436" s="72"/>
      <c r="K436" s="72"/>
      <c r="L436" s="72"/>
      <c r="M436" s="72"/>
      <c r="N436" s="72">
        <v>89</v>
      </c>
      <c r="O436" s="72">
        <v>336748</v>
      </c>
      <c r="P436" s="72"/>
      <c r="Q436" s="86">
        <v>9.1938915741569226E-3</v>
      </c>
      <c r="R436" s="72">
        <v>3096</v>
      </c>
      <c r="S436" s="72">
        <v>-3096</v>
      </c>
      <c r="T436" s="85"/>
      <c r="U436" s="72" t="s">
        <v>129</v>
      </c>
      <c r="V436" s="72">
        <v>0</v>
      </c>
    </row>
    <row r="437" spans="1:22" ht="13.5" customHeight="1">
      <c r="A437" s="72" t="s">
        <v>23</v>
      </c>
      <c r="B437" s="72" t="s">
        <v>110</v>
      </c>
      <c r="C437" s="73" t="s">
        <v>67</v>
      </c>
      <c r="D437" s="72" t="s">
        <v>370</v>
      </c>
      <c r="E437" s="72" t="s">
        <v>361</v>
      </c>
      <c r="F437" s="72" t="s">
        <v>102</v>
      </c>
      <c r="G437" s="73" t="s">
        <v>103</v>
      </c>
      <c r="H437" s="72" t="s">
        <v>103</v>
      </c>
      <c r="I437" s="72">
        <v>10</v>
      </c>
      <c r="J437" s="72">
        <v>49</v>
      </c>
      <c r="K437" s="72">
        <v>11</v>
      </c>
      <c r="L437" s="72">
        <v>6</v>
      </c>
      <c r="M437" s="72">
        <v>5</v>
      </c>
      <c r="N437" s="72">
        <v>81</v>
      </c>
      <c r="O437" s="72">
        <v>336748</v>
      </c>
      <c r="P437" s="72">
        <v>4.5226697708672364E-3</v>
      </c>
      <c r="Q437" s="86">
        <v>2.2086762611347116E-3</v>
      </c>
      <c r="R437" s="72">
        <v>744</v>
      </c>
      <c r="S437" s="72">
        <v>779</v>
      </c>
      <c r="T437" s="85">
        <v>1.047043010752688</v>
      </c>
      <c r="U437" s="72" t="s">
        <v>129</v>
      </c>
      <c r="V437" s="72">
        <v>1</v>
      </c>
    </row>
    <row r="438" spans="1:22" ht="13.5" customHeight="1">
      <c r="A438" s="72" t="s">
        <v>23</v>
      </c>
      <c r="B438" s="72" t="s">
        <v>110</v>
      </c>
      <c r="C438" s="73" t="s">
        <v>67</v>
      </c>
      <c r="D438" s="72" t="s">
        <v>366</v>
      </c>
      <c r="E438" s="72" t="s">
        <v>363</v>
      </c>
      <c r="F438" s="72" t="s">
        <v>82</v>
      </c>
      <c r="G438" s="73" t="s">
        <v>41</v>
      </c>
      <c r="H438" s="72" t="s">
        <v>41</v>
      </c>
      <c r="I438" s="72"/>
      <c r="J438" s="72"/>
      <c r="K438" s="72"/>
      <c r="L438" s="72"/>
      <c r="M438" s="72"/>
      <c r="N438" s="72">
        <v>72</v>
      </c>
      <c r="O438" s="72">
        <v>336748</v>
      </c>
      <c r="P438" s="72">
        <v>2.4944468860988036E-4</v>
      </c>
      <c r="Q438" s="86">
        <v>1.2542301865672633E-4</v>
      </c>
      <c r="R438" s="72">
        <v>42</v>
      </c>
      <c r="S438" s="72">
        <v>42</v>
      </c>
      <c r="T438" s="85">
        <v>1</v>
      </c>
      <c r="U438" s="72" t="s">
        <v>129</v>
      </c>
      <c r="V438" s="72">
        <v>0</v>
      </c>
    </row>
    <row r="439" spans="1:22" ht="13.5" customHeight="1">
      <c r="A439" s="72" t="s">
        <v>23</v>
      </c>
      <c r="B439" s="72" t="s">
        <v>110</v>
      </c>
      <c r="C439" s="73" t="s">
        <v>67</v>
      </c>
      <c r="D439" s="72" t="s">
        <v>367</v>
      </c>
      <c r="E439" s="72" t="s">
        <v>363</v>
      </c>
      <c r="F439" s="72" t="s">
        <v>107</v>
      </c>
      <c r="G439" s="73" t="s">
        <v>49</v>
      </c>
      <c r="H439" s="72" t="s">
        <v>49</v>
      </c>
      <c r="I439" s="72"/>
      <c r="J439" s="72"/>
      <c r="K439" s="72"/>
      <c r="L439" s="72"/>
      <c r="M439" s="72"/>
      <c r="N439" s="72">
        <v>68</v>
      </c>
      <c r="O439" s="72">
        <v>336748</v>
      </c>
      <c r="P439" s="72">
        <v>1.5412118260539039E-3</v>
      </c>
      <c r="Q439" s="86">
        <v>6.8376722070839942E-4</v>
      </c>
      <c r="R439" s="72">
        <v>230</v>
      </c>
      <c r="S439" s="72">
        <v>289</v>
      </c>
      <c r="T439" s="85">
        <v>1.2565217391304349</v>
      </c>
      <c r="U439" s="72" t="s">
        <v>129</v>
      </c>
      <c r="V439" s="72">
        <v>0</v>
      </c>
    </row>
    <row r="440" spans="1:22" ht="13.5" customHeight="1">
      <c r="A440" s="72" t="s">
        <v>23</v>
      </c>
      <c r="B440" s="72" t="s">
        <v>110</v>
      </c>
      <c r="C440" s="73" t="s">
        <v>67</v>
      </c>
      <c r="D440" s="72" t="s">
        <v>366</v>
      </c>
      <c r="E440" s="72" t="s">
        <v>363</v>
      </c>
      <c r="F440" s="72" t="s">
        <v>87</v>
      </c>
      <c r="G440" s="73" t="s">
        <v>348</v>
      </c>
      <c r="H440" s="72" t="s">
        <v>38</v>
      </c>
      <c r="I440" s="72"/>
      <c r="J440" s="72"/>
      <c r="K440" s="72"/>
      <c r="L440" s="72"/>
      <c r="M440" s="72"/>
      <c r="N440" s="72">
        <v>67</v>
      </c>
      <c r="O440" s="72">
        <v>336748</v>
      </c>
      <c r="P440" s="72">
        <v>1.9750674094575173E-2</v>
      </c>
      <c r="Q440" s="86">
        <v>1.7699771992152287E-2</v>
      </c>
      <c r="R440" s="72">
        <v>5960</v>
      </c>
      <c r="S440" s="72">
        <v>691</v>
      </c>
      <c r="T440" s="85">
        <v>0.11593959731543624</v>
      </c>
      <c r="U440" s="72" t="s">
        <v>129</v>
      </c>
      <c r="V440" s="72">
        <v>0</v>
      </c>
    </row>
    <row r="441" spans="1:22" ht="13.5" customHeight="1">
      <c r="A441" s="72" t="s">
        <v>23</v>
      </c>
      <c r="B441" s="72" t="s">
        <v>110</v>
      </c>
      <c r="C441" s="73" t="s">
        <v>67</v>
      </c>
      <c r="D441" s="72" t="s">
        <v>366</v>
      </c>
      <c r="E441" s="72" t="s">
        <v>363</v>
      </c>
      <c r="F441" s="72" t="s">
        <v>90</v>
      </c>
      <c r="G441" s="73" t="s">
        <v>351</v>
      </c>
      <c r="H441" s="72" t="s">
        <v>37</v>
      </c>
      <c r="I441" s="72"/>
      <c r="J441" s="72"/>
      <c r="K441" s="72"/>
      <c r="L441" s="72"/>
      <c r="M441" s="72"/>
      <c r="N441" s="72">
        <v>35</v>
      </c>
      <c r="O441" s="72">
        <v>336748</v>
      </c>
      <c r="P441" s="72">
        <v>9.5026548041859189E-5</v>
      </c>
      <c r="Q441" s="86">
        <v>1.4395880160841243E-4</v>
      </c>
      <c r="R441" s="72">
        <v>48</v>
      </c>
      <c r="S441" s="72">
        <v>-16</v>
      </c>
      <c r="T441" s="85">
        <v>-0.33333333333333337</v>
      </c>
      <c r="U441" s="72" t="s">
        <v>129</v>
      </c>
      <c r="V441" s="72">
        <v>0</v>
      </c>
    </row>
    <row r="442" spans="1:22" ht="13.5" customHeight="1">
      <c r="A442" s="72" t="s">
        <v>23</v>
      </c>
      <c r="B442" s="72" t="s">
        <v>110</v>
      </c>
      <c r="C442" s="73" t="s">
        <v>67</v>
      </c>
      <c r="D442" s="72" t="s">
        <v>370</v>
      </c>
      <c r="E442" s="72" t="s">
        <v>360</v>
      </c>
      <c r="F442" s="72" t="s">
        <v>106</v>
      </c>
      <c r="G442" s="73" t="s">
        <v>47</v>
      </c>
      <c r="H442" s="72" t="s">
        <v>47</v>
      </c>
      <c r="I442" s="72">
        <v>0</v>
      </c>
      <c r="J442" s="72">
        <v>8</v>
      </c>
      <c r="K442" s="72">
        <v>11</v>
      </c>
      <c r="L442" s="72">
        <v>13</v>
      </c>
      <c r="M442" s="72">
        <v>2</v>
      </c>
      <c r="N442" s="72">
        <v>34</v>
      </c>
      <c r="O442" s="72">
        <v>336748</v>
      </c>
      <c r="P442" s="72">
        <v>2.4202073954411015E-3</v>
      </c>
      <c r="Q442" s="86">
        <v>2.1055331719514962E-3</v>
      </c>
      <c r="R442" s="72">
        <v>709</v>
      </c>
      <c r="S442" s="72">
        <v>106</v>
      </c>
      <c r="T442" s="85">
        <v>0.14950634696755993</v>
      </c>
      <c r="U442" s="72" t="s">
        <v>129</v>
      </c>
      <c r="V442" s="72">
        <v>0</v>
      </c>
    </row>
    <row r="443" spans="1:22" ht="13.5" customHeight="1">
      <c r="A443" s="72" t="s">
        <v>23</v>
      </c>
      <c r="B443" s="72" t="s">
        <v>110</v>
      </c>
      <c r="C443" s="73" t="s">
        <v>67</v>
      </c>
      <c r="D443" s="72" t="s">
        <v>366</v>
      </c>
      <c r="E443" s="72" t="s">
        <v>363</v>
      </c>
      <c r="F443" s="72" t="s">
        <v>95</v>
      </c>
      <c r="G443" s="73" t="s">
        <v>355</v>
      </c>
      <c r="H443" s="72" t="s">
        <v>43</v>
      </c>
      <c r="I443" s="72"/>
      <c r="J443" s="72"/>
      <c r="K443" s="72"/>
      <c r="L443" s="72"/>
      <c r="M443" s="72"/>
      <c r="N443" s="72">
        <v>32</v>
      </c>
      <c r="O443" s="72">
        <v>336748</v>
      </c>
      <c r="P443" s="72">
        <v>1.1970375473647951E-2</v>
      </c>
      <c r="Q443" s="86">
        <v>9.4901365120153378E-3</v>
      </c>
      <c r="R443" s="72">
        <v>3196</v>
      </c>
      <c r="S443" s="72">
        <v>835</v>
      </c>
      <c r="T443" s="85">
        <v>0.26126408010012514</v>
      </c>
      <c r="U443" s="72" t="s">
        <v>129</v>
      </c>
      <c r="V443" s="72">
        <v>0</v>
      </c>
    </row>
    <row r="444" spans="1:22" ht="13.5" customHeight="1">
      <c r="A444" s="72" t="s">
        <v>23</v>
      </c>
      <c r="B444" s="72" t="s">
        <v>110</v>
      </c>
      <c r="C444" s="73" t="s">
        <v>67</v>
      </c>
      <c r="D444" s="72" t="s">
        <v>366</v>
      </c>
      <c r="E444" s="72" t="s">
        <v>363</v>
      </c>
      <c r="F444" s="72" t="s">
        <v>94</v>
      </c>
      <c r="G444" s="73" t="s">
        <v>36</v>
      </c>
      <c r="H444" s="72" t="s">
        <v>36</v>
      </c>
      <c r="I444" s="72"/>
      <c r="J444" s="72"/>
      <c r="K444" s="72"/>
      <c r="L444" s="72"/>
      <c r="M444" s="72"/>
      <c r="N444" s="72">
        <v>23</v>
      </c>
      <c r="O444" s="72">
        <v>336748</v>
      </c>
      <c r="P444" s="72">
        <v>2.5419601601197332E-3</v>
      </c>
      <c r="Q444" s="86">
        <v>4.3548543873536101E-3</v>
      </c>
      <c r="R444" s="72">
        <v>1466</v>
      </c>
      <c r="S444" s="72">
        <v>-610</v>
      </c>
      <c r="T444" s="85">
        <v>-0.41609822646657568</v>
      </c>
      <c r="U444" s="72" t="s">
        <v>129</v>
      </c>
      <c r="V444" s="72">
        <v>0</v>
      </c>
    </row>
    <row r="445" spans="1:22" ht="13.5" customHeight="1">
      <c r="A445" s="72" t="s">
        <v>23</v>
      </c>
      <c r="B445" s="72" t="s">
        <v>110</v>
      </c>
      <c r="C445" s="73" t="s">
        <v>67</v>
      </c>
      <c r="D445" s="72" t="s">
        <v>366</v>
      </c>
      <c r="E445" s="72" t="s">
        <v>363</v>
      </c>
      <c r="F445" s="72" t="s">
        <v>91</v>
      </c>
      <c r="G445" s="73" t="s">
        <v>352</v>
      </c>
      <c r="H445" s="72" t="s">
        <v>29</v>
      </c>
      <c r="I445" s="72"/>
      <c r="J445" s="72"/>
      <c r="K445" s="72"/>
      <c r="L445" s="72"/>
      <c r="M445" s="72"/>
      <c r="N445" s="72">
        <v>20</v>
      </c>
      <c r="O445" s="72">
        <v>336748</v>
      </c>
      <c r="P445" s="72">
        <v>6.2955088077731717E-4</v>
      </c>
      <c r="Q445" s="86">
        <v>3.2886202593288721E-4</v>
      </c>
      <c r="R445" s="72">
        <v>111</v>
      </c>
      <c r="S445" s="72">
        <v>101</v>
      </c>
      <c r="T445" s="85">
        <v>0.90990990990990994</v>
      </c>
      <c r="U445" s="72" t="s">
        <v>129</v>
      </c>
      <c r="V445" s="72">
        <v>0</v>
      </c>
    </row>
    <row r="446" spans="1:22" ht="13.5" customHeight="1">
      <c r="A446" s="72" t="s">
        <v>23</v>
      </c>
      <c r="B446" s="72" t="s">
        <v>110</v>
      </c>
      <c r="C446" s="73" t="s">
        <v>67</v>
      </c>
      <c r="D446" s="72" t="s">
        <v>366</v>
      </c>
      <c r="E446" s="72" t="s">
        <v>363</v>
      </c>
      <c r="F446" s="72" t="s">
        <v>88</v>
      </c>
      <c r="G446" s="73" t="s">
        <v>349</v>
      </c>
      <c r="H446" s="72" t="s">
        <v>34</v>
      </c>
      <c r="I446" s="72"/>
      <c r="J446" s="72"/>
      <c r="K446" s="72"/>
      <c r="L446" s="72"/>
      <c r="M446" s="72"/>
      <c r="N446" s="72">
        <v>19</v>
      </c>
      <c r="O446" s="72">
        <v>336748</v>
      </c>
      <c r="P446" s="72">
        <v>4.3949778469359879E-4</v>
      </c>
      <c r="Q446" s="86">
        <v>2.8770854560624949E-4</v>
      </c>
      <c r="R446" s="72">
        <v>97</v>
      </c>
      <c r="S446" s="72">
        <v>51</v>
      </c>
      <c r="T446" s="85">
        <v>0.52577319587628857</v>
      </c>
      <c r="U446" s="72" t="s">
        <v>129</v>
      </c>
      <c r="V446" s="72">
        <v>0</v>
      </c>
    </row>
    <row r="447" spans="1:22" ht="13.5" customHeight="1">
      <c r="A447" s="72" t="s">
        <v>23</v>
      </c>
      <c r="B447" s="72" t="s">
        <v>110</v>
      </c>
      <c r="C447" s="73" t="s">
        <v>67</v>
      </c>
      <c r="D447" s="72" t="s">
        <v>370</v>
      </c>
      <c r="E447" s="72" t="s">
        <v>360</v>
      </c>
      <c r="F447" s="72" t="s">
        <v>104</v>
      </c>
      <c r="G447" s="73" t="s">
        <v>105</v>
      </c>
      <c r="H447" s="72" t="s">
        <v>105</v>
      </c>
      <c r="I447" s="72">
        <v>6</v>
      </c>
      <c r="J447" s="72">
        <v>8</v>
      </c>
      <c r="K447" s="72">
        <v>0</v>
      </c>
      <c r="L447" s="72">
        <v>3</v>
      </c>
      <c r="M447" s="72">
        <v>0</v>
      </c>
      <c r="N447" s="72">
        <v>17</v>
      </c>
      <c r="O447" s="72">
        <v>336748</v>
      </c>
      <c r="P447" s="72">
        <v>1.1432881561286184E-3</v>
      </c>
      <c r="Q447" s="86">
        <v>1.0148003437167622E-3</v>
      </c>
      <c r="R447" s="72">
        <v>342</v>
      </c>
      <c r="S447" s="72">
        <v>43</v>
      </c>
      <c r="T447" s="85">
        <v>0.1257309941520468</v>
      </c>
      <c r="U447" s="72" t="s">
        <v>129</v>
      </c>
      <c r="V447" s="72">
        <v>0</v>
      </c>
    </row>
    <row r="448" spans="1:22" ht="13.5" customHeight="1">
      <c r="A448" s="72" t="s">
        <v>23</v>
      </c>
      <c r="B448" s="72" t="s">
        <v>110</v>
      </c>
      <c r="C448" s="73" t="s">
        <v>67</v>
      </c>
      <c r="D448" s="72" t="s">
        <v>370</v>
      </c>
      <c r="E448" s="72" t="s">
        <v>361</v>
      </c>
      <c r="F448" s="72" t="s">
        <v>104</v>
      </c>
      <c r="G448" s="73" t="s">
        <v>105</v>
      </c>
      <c r="H448" s="72" t="s">
        <v>105</v>
      </c>
      <c r="I448" s="72">
        <v>4</v>
      </c>
      <c r="J448" s="72">
        <v>5</v>
      </c>
      <c r="K448" s="72">
        <v>1</v>
      </c>
      <c r="L448" s="72">
        <v>1</v>
      </c>
      <c r="M448" s="72">
        <v>1</v>
      </c>
      <c r="N448" s="72">
        <v>12</v>
      </c>
      <c r="O448" s="72">
        <v>336748</v>
      </c>
      <c r="P448" s="72">
        <v>4.3652820506729067E-4</v>
      </c>
      <c r="Q448" s="86">
        <v>2.7360339916758958E-4</v>
      </c>
      <c r="R448" s="72">
        <v>92</v>
      </c>
      <c r="S448" s="72">
        <v>55</v>
      </c>
      <c r="T448" s="85">
        <v>0.59782608695652173</v>
      </c>
      <c r="U448" s="72" t="s">
        <v>129</v>
      </c>
      <c r="V448" s="72">
        <v>0</v>
      </c>
    </row>
    <row r="449" spans="1:22" ht="13.5" customHeight="1">
      <c r="A449" s="72" t="s">
        <v>23</v>
      </c>
      <c r="B449" s="72" t="s">
        <v>110</v>
      </c>
      <c r="C449" s="73" t="s">
        <v>67</v>
      </c>
      <c r="D449" s="72" t="s">
        <v>370</v>
      </c>
      <c r="E449" s="72" t="s">
        <v>361</v>
      </c>
      <c r="F449" s="72" t="s">
        <v>106</v>
      </c>
      <c r="G449" s="73" t="s">
        <v>47</v>
      </c>
      <c r="H449" s="72" t="s">
        <v>47</v>
      </c>
      <c r="I449" s="72">
        <v>0</v>
      </c>
      <c r="J449" s="72">
        <v>4</v>
      </c>
      <c r="K449" s="72">
        <v>3</v>
      </c>
      <c r="L449" s="72">
        <v>3</v>
      </c>
      <c r="M449" s="72">
        <v>0</v>
      </c>
      <c r="N449" s="72">
        <v>10</v>
      </c>
      <c r="O449" s="72">
        <v>336748</v>
      </c>
      <c r="P449" s="72">
        <v>1.6926603869956168E-4</v>
      </c>
      <c r="Q449" s="86">
        <v>1.7848792676996235E-4</v>
      </c>
      <c r="R449" s="72">
        <v>60</v>
      </c>
      <c r="S449" s="72">
        <v>-3</v>
      </c>
      <c r="T449" s="85">
        <v>-5.0000000000000044E-2</v>
      </c>
      <c r="U449" s="72" t="s">
        <v>129</v>
      </c>
      <c r="V449" s="72">
        <v>0</v>
      </c>
    </row>
    <row r="450" spans="1:22" ht="13.5" customHeight="1">
      <c r="A450" s="72" t="s">
        <v>23</v>
      </c>
      <c r="B450" s="72" t="s">
        <v>110</v>
      </c>
      <c r="C450" s="73" t="s">
        <v>67</v>
      </c>
      <c r="D450" s="72" t="s">
        <v>366</v>
      </c>
      <c r="E450" s="72" t="s">
        <v>363</v>
      </c>
      <c r="F450" s="72" t="s">
        <v>93</v>
      </c>
      <c r="G450" s="73" t="s">
        <v>354</v>
      </c>
      <c r="H450" s="72" t="s">
        <v>42</v>
      </c>
      <c r="I450" s="72"/>
      <c r="J450" s="72"/>
      <c r="K450" s="72"/>
      <c r="L450" s="72"/>
      <c r="M450" s="72"/>
      <c r="N450" s="72">
        <v>9</v>
      </c>
      <c r="O450" s="72">
        <v>336748</v>
      </c>
      <c r="P450" s="72">
        <v>2.0638578402841293E-3</v>
      </c>
      <c r="Q450" s="86">
        <v>1.9414322400630431E-3</v>
      </c>
      <c r="R450" s="72">
        <v>654</v>
      </c>
      <c r="S450" s="72">
        <v>41</v>
      </c>
      <c r="T450" s="85">
        <v>6.2691131498471053E-2</v>
      </c>
      <c r="U450" s="72" t="s">
        <v>129</v>
      </c>
      <c r="V450" s="72">
        <v>0</v>
      </c>
    </row>
    <row r="451" spans="1:22" ht="13.5" customHeight="1">
      <c r="A451" s="72" t="s">
        <v>23</v>
      </c>
      <c r="B451" s="72" t="s">
        <v>110</v>
      </c>
      <c r="C451" s="73" t="s">
        <v>67</v>
      </c>
      <c r="D451" s="72" t="s">
        <v>367</v>
      </c>
      <c r="E451" s="72" t="s">
        <v>363</v>
      </c>
      <c r="F451" s="72" t="s">
        <v>109</v>
      </c>
      <c r="G451" s="73" t="s">
        <v>51</v>
      </c>
      <c r="H451" s="72" t="s">
        <v>51</v>
      </c>
      <c r="I451" s="72"/>
      <c r="J451" s="72"/>
      <c r="K451" s="72"/>
      <c r="L451" s="72"/>
      <c r="M451" s="72"/>
      <c r="N451" s="72">
        <v>7</v>
      </c>
      <c r="O451" s="72">
        <v>336748</v>
      </c>
      <c r="P451" s="72">
        <v>1.0957748821076889E-3</v>
      </c>
      <c r="Q451" s="86">
        <v>1.2736161029968792E-3</v>
      </c>
      <c r="R451" s="72">
        <v>429</v>
      </c>
      <c r="S451" s="72">
        <v>-60</v>
      </c>
      <c r="T451" s="85">
        <v>-0.1398601398601399</v>
      </c>
      <c r="U451" s="72" t="s">
        <v>129</v>
      </c>
      <c r="V451" s="72">
        <v>0</v>
      </c>
    </row>
    <row r="452" spans="1:22" ht="13.5" customHeight="1">
      <c r="A452" s="72" t="s">
        <v>23</v>
      </c>
      <c r="B452" s="72" t="s">
        <v>110</v>
      </c>
      <c r="C452" s="73" t="s">
        <v>67</v>
      </c>
      <c r="D452" s="72" t="s">
        <v>366</v>
      </c>
      <c r="E452" s="72" t="s">
        <v>363</v>
      </c>
      <c r="F452" s="72" t="s">
        <v>89</v>
      </c>
      <c r="G452" s="73" t="s">
        <v>350</v>
      </c>
      <c r="H452" s="72" t="s">
        <v>39</v>
      </c>
      <c r="I452" s="72"/>
      <c r="J452" s="72"/>
      <c r="K452" s="72"/>
      <c r="L452" s="72"/>
      <c r="M452" s="72"/>
      <c r="N452" s="72">
        <v>0</v>
      </c>
      <c r="O452" s="72">
        <v>336748</v>
      </c>
      <c r="P452" s="72">
        <v>3.3853207739912336E-4</v>
      </c>
      <c r="Q452" s="86">
        <v>2.9340544744330734E-4</v>
      </c>
      <c r="R452" s="72">
        <v>99</v>
      </c>
      <c r="S452" s="72">
        <v>15</v>
      </c>
      <c r="T452" s="85">
        <v>0.1515151515151516</v>
      </c>
      <c r="U452" s="72" t="s">
        <v>129</v>
      </c>
      <c r="V452" s="72">
        <v>0</v>
      </c>
    </row>
    <row r="453" spans="1:22" ht="13.5" customHeight="1">
      <c r="A453" s="72" t="s">
        <v>23</v>
      </c>
      <c r="B453" s="72" t="s">
        <v>132</v>
      </c>
      <c r="C453" s="73" t="s">
        <v>68</v>
      </c>
      <c r="D453" s="72" t="s">
        <v>366</v>
      </c>
      <c r="E453" s="72" t="s">
        <v>363</v>
      </c>
      <c r="F453" s="72" t="s">
        <v>81</v>
      </c>
      <c r="G453" s="73" t="s">
        <v>28</v>
      </c>
      <c r="H453" s="72" t="s">
        <v>28</v>
      </c>
      <c r="I453" s="72"/>
      <c r="J453" s="72"/>
      <c r="K453" s="72"/>
      <c r="L453" s="72"/>
      <c r="M453" s="72"/>
      <c r="N453" s="72">
        <v>6650</v>
      </c>
      <c r="O453" s="72">
        <v>336748</v>
      </c>
      <c r="P453" s="72">
        <v>9.5026548041859189E-5</v>
      </c>
      <c r="Q453" s="86">
        <v>5.0736749492488366E-5</v>
      </c>
      <c r="R453" s="72">
        <v>17</v>
      </c>
      <c r="S453" s="72">
        <v>15</v>
      </c>
      <c r="T453" s="85">
        <v>0.88235294117647056</v>
      </c>
      <c r="U453" s="72" t="s">
        <v>129</v>
      </c>
      <c r="V453" s="72">
        <v>0</v>
      </c>
    </row>
    <row r="454" spans="1:22" ht="13.5" customHeight="1">
      <c r="A454" s="72" t="s">
        <v>23</v>
      </c>
      <c r="B454" s="72" t="s">
        <v>132</v>
      </c>
      <c r="C454" s="73" t="s">
        <v>68</v>
      </c>
      <c r="D454" s="72" t="s">
        <v>366</v>
      </c>
      <c r="E454" s="72" t="s">
        <v>363</v>
      </c>
      <c r="F454" s="72" t="s">
        <v>84</v>
      </c>
      <c r="G454" s="73" t="s">
        <v>345</v>
      </c>
      <c r="H454" s="72" t="s">
        <v>33</v>
      </c>
      <c r="I454" s="72"/>
      <c r="J454" s="72"/>
      <c r="K454" s="72"/>
      <c r="L454" s="72"/>
      <c r="M454" s="72"/>
      <c r="N454" s="72">
        <v>2813</v>
      </c>
      <c r="O454" s="72">
        <v>336748</v>
      </c>
      <c r="P454" s="72">
        <v>3.0586670150973427E-4</v>
      </c>
      <c r="Q454" s="86">
        <v>2.3237072524386567E-4</v>
      </c>
      <c r="R454" s="72">
        <v>78</v>
      </c>
      <c r="S454" s="72">
        <v>25</v>
      </c>
      <c r="T454" s="85">
        <v>0.32051282051282048</v>
      </c>
      <c r="U454" s="72" t="s">
        <v>129</v>
      </c>
      <c r="V454" s="72">
        <v>0</v>
      </c>
    </row>
    <row r="455" spans="1:22" ht="13.5" customHeight="1">
      <c r="A455" s="72" t="s">
        <v>23</v>
      </c>
      <c r="B455" s="72" t="s">
        <v>132</v>
      </c>
      <c r="C455" s="73" t="s">
        <v>68</v>
      </c>
      <c r="D455" s="72" t="s">
        <v>366</v>
      </c>
      <c r="E455" s="72" t="s">
        <v>363</v>
      </c>
      <c r="F455" s="72" t="s">
        <v>85</v>
      </c>
      <c r="G455" s="73" t="s">
        <v>346</v>
      </c>
      <c r="H455" s="72" t="s">
        <v>25</v>
      </c>
      <c r="I455" s="72"/>
      <c r="J455" s="72"/>
      <c r="K455" s="72"/>
      <c r="L455" s="72"/>
      <c r="M455" s="72"/>
      <c r="N455" s="72">
        <v>1577</v>
      </c>
      <c r="O455" s="72">
        <v>336748</v>
      </c>
      <c r="P455" s="72">
        <v>2.405359497309561E-4</v>
      </c>
      <c r="Q455" s="86">
        <v>1.8409247473052899E-4</v>
      </c>
      <c r="R455" s="72">
        <v>62</v>
      </c>
      <c r="S455" s="72">
        <v>19</v>
      </c>
      <c r="T455" s="85">
        <v>0.30645161290322576</v>
      </c>
      <c r="U455" s="72" t="s">
        <v>129</v>
      </c>
      <c r="V455" s="72">
        <v>0</v>
      </c>
    </row>
    <row r="456" spans="1:22" ht="13.5" customHeight="1">
      <c r="A456" s="72" t="s">
        <v>23</v>
      </c>
      <c r="B456" s="72" t="s">
        <v>132</v>
      </c>
      <c r="C456" s="73" t="s">
        <v>68</v>
      </c>
      <c r="D456" s="72" t="s">
        <v>369</v>
      </c>
      <c r="E456" s="72" t="s">
        <v>360</v>
      </c>
      <c r="F456" s="72" t="s">
        <v>98</v>
      </c>
      <c r="G456" s="73" t="s">
        <v>99</v>
      </c>
      <c r="H456" s="72" t="s">
        <v>45</v>
      </c>
      <c r="I456" s="72">
        <v>21</v>
      </c>
      <c r="J456" s="72">
        <v>226</v>
      </c>
      <c r="K456" s="72">
        <v>309</v>
      </c>
      <c r="L456" s="72">
        <v>504</v>
      </c>
      <c r="M456" s="72">
        <v>214</v>
      </c>
      <c r="N456" s="72">
        <v>1274</v>
      </c>
      <c r="O456" s="72">
        <v>336748</v>
      </c>
      <c r="P456" s="72">
        <v>7.1269911031394392E-5</v>
      </c>
      <c r="Q456" s="86">
        <v>8.066568957631028E-5</v>
      </c>
      <c r="R456" s="72">
        <v>27</v>
      </c>
      <c r="S456" s="72">
        <v>-3</v>
      </c>
      <c r="T456" s="85">
        <v>-0.11111111111111116</v>
      </c>
      <c r="U456" s="72" t="s">
        <v>129</v>
      </c>
      <c r="V456" s="72">
        <v>0</v>
      </c>
    </row>
    <row r="457" spans="1:22" ht="13.5" customHeight="1">
      <c r="A457" s="72" t="s">
        <v>23</v>
      </c>
      <c r="B457" s="72" t="s">
        <v>132</v>
      </c>
      <c r="C457" s="73" t="s">
        <v>68</v>
      </c>
      <c r="D457" s="72" t="s">
        <v>369</v>
      </c>
      <c r="E457" s="72" t="s">
        <v>361</v>
      </c>
      <c r="F457" s="72" t="s">
        <v>98</v>
      </c>
      <c r="G457" s="73" t="s">
        <v>99</v>
      </c>
      <c r="H457" s="72" t="s">
        <v>45</v>
      </c>
      <c r="I457" s="72">
        <v>19</v>
      </c>
      <c r="J457" s="72">
        <v>182</v>
      </c>
      <c r="K457" s="72">
        <v>197</v>
      </c>
      <c r="L457" s="72">
        <v>365</v>
      </c>
      <c r="M457" s="72">
        <v>300</v>
      </c>
      <c r="N457" s="72">
        <v>1063</v>
      </c>
      <c r="O457" s="72">
        <v>336748</v>
      </c>
      <c r="P457" s="72">
        <v>9.6214379892382439E-4</v>
      </c>
      <c r="Q457" s="86">
        <v>1.0839071616084404E-3</v>
      </c>
      <c r="R457" s="72">
        <v>365</v>
      </c>
      <c r="S457" s="72">
        <v>-41</v>
      </c>
      <c r="T457" s="85">
        <v>-0.11232876712328765</v>
      </c>
      <c r="U457" s="72" t="s">
        <v>129</v>
      </c>
      <c r="V457" s="72">
        <v>0</v>
      </c>
    </row>
    <row r="458" spans="1:22" ht="13.5" customHeight="1">
      <c r="A458" s="72" t="s">
        <v>23</v>
      </c>
      <c r="B458" s="72" t="s">
        <v>132</v>
      </c>
      <c r="C458" s="73" t="s">
        <v>68</v>
      </c>
      <c r="D458" s="72" t="s">
        <v>366</v>
      </c>
      <c r="E458" s="72" t="s">
        <v>363</v>
      </c>
      <c r="F458" s="72" t="s">
        <v>78</v>
      </c>
      <c r="G458" s="73" t="s">
        <v>344</v>
      </c>
      <c r="H458" s="72" t="s">
        <v>35</v>
      </c>
      <c r="I458" s="72"/>
      <c r="J458" s="72"/>
      <c r="K458" s="72"/>
      <c r="L458" s="72"/>
      <c r="M458" s="72"/>
      <c r="N458" s="72">
        <v>993</v>
      </c>
      <c r="O458" s="72">
        <v>336748</v>
      </c>
      <c r="P458" s="72">
        <v>2.1588843883259888E-3</v>
      </c>
      <c r="Q458" s="86">
        <v>1.4280277212541282E-3</v>
      </c>
      <c r="R458" s="72">
        <v>481</v>
      </c>
      <c r="S458" s="72">
        <v>246</v>
      </c>
      <c r="T458" s="85">
        <v>0.51143451143451135</v>
      </c>
      <c r="U458" s="72" t="s">
        <v>129</v>
      </c>
      <c r="V458" s="72">
        <v>0</v>
      </c>
    </row>
    <row r="459" spans="1:22" ht="13.5" customHeight="1">
      <c r="A459" s="72" t="s">
        <v>23</v>
      </c>
      <c r="B459" s="72" t="s">
        <v>132</v>
      </c>
      <c r="C459" s="73" t="s">
        <v>68</v>
      </c>
      <c r="D459" s="72" t="s">
        <v>366</v>
      </c>
      <c r="E459" s="72" t="s">
        <v>363</v>
      </c>
      <c r="F459" s="72" t="s">
        <v>91</v>
      </c>
      <c r="G459" s="73" t="s">
        <v>352</v>
      </c>
      <c r="H459" s="72" t="s">
        <v>29</v>
      </c>
      <c r="I459" s="72"/>
      <c r="J459" s="72"/>
      <c r="K459" s="72"/>
      <c r="L459" s="72"/>
      <c r="M459" s="72"/>
      <c r="N459" s="72">
        <v>676</v>
      </c>
      <c r="O459" s="72">
        <v>336748</v>
      </c>
      <c r="P459" s="72">
        <v>5.9391592526161993E-6</v>
      </c>
      <c r="Q459" s="86">
        <v>1.6024742201959825E-5</v>
      </c>
      <c r="R459" s="72">
        <v>5</v>
      </c>
      <c r="S459" s="72">
        <v>-3</v>
      </c>
      <c r="T459" s="85">
        <v>-0.6</v>
      </c>
      <c r="U459" s="72" t="s">
        <v>129</v>
      </c>
      <c r="V459" s="72">
        <v>0</v>
      </c>
    </row>
    <row r="460" spans="1:22" ht="13.5" customHeight="1">
      <c r="A460" s="72" t="s">
        <v>23</v>
      </c>
      <c r="B460" s="72" t="s">
        <v>132</v>
      </c>
      <c r="C460" s="73" t="s">
        <v>68</v>
      </c>
      <c r="D460" s="72" t="s">
        <v>366</v>
      </c>
      <c r="E460" s="72" t="s">
        <v>363</v>
      </c>
      <c r="F460" s="72" t="s">
        <v>88</v>
      </c>
      <c r="G460" s="73" t="s">
        <v>349</v>
      </c>
      <c r="H460" s="72" t="s">
        <v>34</v>
      </c>
      <c r="I460" s="72"/>
      <c r="J460" s="72"/>
      <c r="K460" s="72"/>
      <c r="L460" s="72"/>
      <c r="M460" s="72"/>
      <c r="N460" s="72">
        <v>605</v>
      </c>
      <c r="O460" s="72">
        <v>1734443</v>
      </c>
      <c r="P460" s="72">
        <v>8.323133132654115E-3</v>
      </c>
      <c r="Q460" s="86">
        <v>9.1938915741569226E-3</v>
      </c>
      <c r="R460" s="72">
        <v>15946</v>
      </c>
      <c r="S460" s="72">
        <v>-1510</v>
      </c>
      <c r="T460" s="85">
        <v>-9.4694594255612663E-2</v>
      </c>
      <c r="U460" s="72" t="s">
        <v>131</v>
      </c>
      <c r="V460" s="72">
        <v>0</v>
      </c>
    </row>
    <row r="461" spans="1:22" ht="13.5" customHeight="1">
      <c r="A461" s="72" t="s">
        <v>23</v>
      </c>
      <c r="B461" s="72" t="s">
        <v>132</v>
      </c>
      <c r="C461" s="73" t="s">
        <v>68</v>
      </c>
      <c r="D461" s="72" t="s">
        <v>366</v>
      </c>
      <c r="E461" s="72" t="s">
        <v>363</v>
      </c>
      <c r="F461" s="72" t="s">
        <v>83</v>
      </c>
      <c r="G461" s="73" t="s">
        <v>27</v>
      </c>
      <c r="H461" s="72" t="s">
        <v>27</v>
      </c>
      <c r="I461" s="72"/>
      <c r="J461" s="72"/>
      <c r="K461" s="72"/>
      <c r="L461" s="72"/>
      <c r="M461" s="72"/>
      <c r="N461" s="72">
        <v>491</v>
      </c>
      <c r="O461" s="72">
        <v>1734443</v>
      </c>
      <c r="P461" s="72">
        <v>1.4315835112482798E-3</v>
      </c>
      <c r="Q461" s="86">
        <v>2.2086762611347116E-3</v>
      </c>
      <c r="R461" s="72">
        <v>3831</v>
      </c>
      <c r="S461" s="72">
        <v>-1348</v>
      </c>
      <c r="T461" s="85">
        <v>-0.35186635343252415</v>
      </c>
      <c r="U461" s="72" t="s">
        <v>131</v>
      </c>
      <c r="V461" s="72">
        <v>0</v>
      </c>
    </row>
    <row r="462" spans="1:22" ht="13.5" customHeight="1">
      <c r="A462" s="72" t="s">
        <v>23</v>
      </c>
      <c r="B462" s="72" t="s">
        <v>132</v>
      </c>
      <c r="C462" s="73" t="s">
        <v>68</v>
      </c>
      <c r="D462" s="72" t="s">
        <v>366</v>
      </c>
      <c r="E462" s="72" t="s">
        <v>363</v>
      </c>
      <c r="F462" s="72" t="s">
        <v>96</v>
      </c>
      <c r="G462" s="73" t="s">
        <v>32</v>
      </c>
      <c r="H462" s="72" t="s">
        <v>32</v>
      </c>
      <c r="I462" s="72"/>
      <c r="J462" s="72"/>
      <c r="K462" s="72"/>
      <c r="L462" s="72"/>
      <c r="M462" s="72"/>
      <c r="N462" s="72">
        <v>460</v>
      </c>
      <c r="O462" s="72">
        <v>1734443</v>
      </c>
      <c r="P462" s="72">
        <v>8.9365865583360192E-5</v>
      </c>
      <c r="Q462" s="86">
        <v>1.2542301865672633E-4</v>
      </c>
      <c r="R462" s="72">
        <v>218</v>
      </c>
      <c r="S462" s="72">
        <v>-63</v>
      </c>
      <c r="T462" s="85">
        <v>-0.28899082568807344</v>
      </c>
      <c r="U462" s="72" t="s">
        <v>131</v>
      </c>
      <c r="V462" s="72">
        <v>0</v>
      </c>
    </row>
    <row r="463" spans="1:22" ht="13.5" customHeight="1">
      <c r="A463" s="72" t="s">
        <v>23</v>
      </c>
      <c r="B463" s="72" t="s">
        <v>132</v>
      </c>
      <c r="C463" s="73" t="s">
        <v>68</v>
      </c>
      <c r="D463" s="72" t="s">
        <v>366</v>
      </c>
      <c r="E463" s="72" t="s">
        <v>363</v>
      </c>
      <c r="F463" s="72" t="s">
        <v>97</v>
      </c>
      <c r="G463" s="73" t="s">
        <v>31</v>
      </c>
      <c r="H463" s="72" t="s">
        <v>31</v>
      </c>
      <c r="I463" s="72"/>
      <c r="J463" s="72"/>
      <c r="K463" s="72"/>
      <c r="L463" s="72"/>
      <c r="M463" s="72"/>
      <c r="N463" s="72">
        <v>418</v>
      </c>
      <c r="O463" s="72">
        <v>1734443</v>
      </c>
      <c r="P463" s="72">
        <v>2.378285132460392E-3</v>
      </c>
      <c r="Q463" s="86">
        <v>6.8376722070839942E-4</v>
      </c>
      <c r="R463" s="72">
        <v>1186</v>
      </c>
      <c r="S463" s="72">
        <v>2939</v>
      </c>
      <c r="T463" s="85">
        <v>2.4780775716694774</v>
      </c>
      <c r="U463" s="72" t="s">
        <v>131</v>
      </c>
      <c r="V463" s="72">
        <v>1</v>
      </c>
    </row>
    <row r="464" spans="1:22" ht="13.5" customHeight="1">
      <c r="A464" s="72" t="s">
        <v>23</v>
      </c>
      <c r="B464" s="72" t="s">
        <v>132</v>
      </c>
      <c r="C464" s="73" t="s">
        <v>68</v>
      </c>
      <c r="D464" s="72" t="s">
        <v>366</v>
      </c>
      <c r="E464" s="72" t="s">
        <v>363</v>
      </c>
      <c r="F464" s="72" t="s">
        <v>80</v>
      </c>
      <c r="G464" s="73" t="s">
        <v>26</v>
      </c>
      <c r="H464" s="72" t="s">
        <v>26</v>
      </c>
      <c r="I464" s="72"/>
      <c r="J464" s="72"/>
      <c r="K464" s="72"/>
      <c r="L464" s="72"/>
      <c r="M464" s="72"/>
      <c r="N464" s="72">
        <v>375</v>
      </c>
      <c r="O464" s="72">
        <v>1734443</v>
      </c>
      <c r="P464" s="72">
        <v>1.6659527006652856E-2</v>
      </c>
      <c r="Q464" s="86">
        <v>1.7699771992152287E-2</v>
      </c>
      <c r="R464" s="72">
        <v>30699</v>
      </c>
      <c r="S464" s="72">
        <v>-1804</v>
      </c>
      <c r="T464" s="85">
        <v>-5.8764129124727171E-2</v>
      </c>
      <c r="U464" s="72" t="s">
        <v>131</v>
      </c>
      <c r="V464" s="72">
        <v>0</v>
      </c>
    </row>
    <row r="465" spans="1:22" ht="13.5" customHeight="1">
      <c r="A465" s="72" t="s">
        <v>23</v>
      </c>
      <c r="B465" s="72" t="s">
        <v>132</v>
      </c>
      <c r="C465" s="73" t="s">
        <v>68</v>
      </c>
      <c r="D465" s="72" t="s">
        <v>366</v>
      </c>
      <c r="E465" s="72" t="s">
        <v>363</v>
      </c>
      <c r="F465" s="72" t="s">
        <v>92</v>
      </c>
      <c r="G465" s="73" t="s">
        <v>353</v>
      </c>
      <c r="H465" s="72" t="s">
        <v>30</v>
      </c>
      <c r="I465" s="72"/>
      <c r="J465" s="72"/>
      <c r="K465" s="72"/>
      <c r="L465" s="72"/>
      <c r="M465" s="72"/>
      <c r="N465" s="72">
        <v>273</v>
      </c>
      <c r="O465" s="72">
        <v>1734443</v>
      </c>
      <c r="P465" s="72">
        <v>1.3549018330380415E-4</v>
      </c>
      <c r="Q465" s="86">
        <v>1.4395880160841243E-4</v>
      </c>
      <c r="R465" s="72">
        <v>250</v>
      </c>
      <c r="S465" s="72">
        <v>-15</v>
      </c>
      <c r="T465" s="85">
        <v>-6.0000000000000053E-2</v>
      </c>
      <c r="U465" s="72" t="s">
        <v>131</v>
      </c>
      <c r="V465" s="72">
        <v>0</v>
      </c>
    </row>
    <row r="466" spans="1:22" ht="13.5" customHeight="1">
      <c r="A466" s="72" t="s">
        <v>23</v>
      </c>
      <c r="B466" s="72" t="s">
        <v>132</v>
      </c>
      <c r="C466" s="73" t="s">
        <v>68</v>
      </c>
      <c r="D466" s="72" t="s">
        <v>370</v>
      </c>
      <c r="E466" s="72" t="s">
        <v>360</v>
      </c>
      <c r="F466" s="72" t="s">
        <v>100</v>
      </c>
      <c r="G466" s="73" t="s">
        <v>101</v>
      </c>
      <c r="H466" s="72" t="s">
        <v>101</v>
      </c>
      <c r="I466" s="72">
        <v>89</v>
      </c>
      <c r="J466" s="72">
        <v>68</v>
      </c>
      <c r="K466" s="72">
        <v>41</v>
      </c>
      <c r="L466" s="72">
        <v>28</v>
      </c>
      <c r="M466" s="72">
        <v>3</v>
      </c>
      <c r="N466" s="72">
        <v>229</v>
      </c>
      <c r="O466" s="72">
        <v>1734443</v>
      </c>
      <c r="P466" s="72">
        <v>2.1073047658527839E-3</v>
      </c>
      <c r="Q466" s="86">
        <v>2.1055331719514962E-3</v>
      </c>
      <c r="R466" s="72">
        <v>3652</v>
      </c>
      <c r="S466" s="72">
        <v>3</v>
      </c>
      <c r="T466" s="85">
        <v>8.214676889375383E-4</v>
      </c>
      <c r="U466" s="72" t="s">
        <v>131</v>
      </c>
      <c r="V466" s="72">
        <v>0</v>
      </c>
    </row>
    <row r="467" spans="1:22" ht="13.5" customHeight="1">
      <c r="A467" s="72" t="s">
        <v>23</v>
      </c>
      <c r="B467" s="72" t="s">
        <v>132</v>
      </c>
      <c r="C467" s="73" t="s">
        <v>68</v>
      </c>
      <c r="D467" s="72" t="s">
        <v>370</v>
      </c>
      <c r="E467" s="72" t="s">
        <v>361</v>
      </c>
      <c r="F467" s="72" t="s">
        <v>100</v>
      </c>
      <c r="G467" s="73" t="s">
        <v>101</v>
      </c>
      <c r="H467" s="72" t="s">
        <v>101</v>
      </c>
      <c r="I467" s="72">
        <v>40</v>
      </c>
      <c r="J467" s="72">
        <v>70</v>
      </c>
      <c r="K467" s="72">
        <v>28</v>
      </c>
      <c r="L467" s="72">
        <v>26</v>
      </c>
      <c r="M467" s="72">
        <v>7</v>
      </c>
      <c r="N467" s="72">
        <v>171</v>
      </c>
      <c r="O467" s="72">
        <v>1734443</v>
      </c>
      <c r="P467" s="72">
        <v>7.6076296540157273E-3</v>
      </c>
      <c r="Q467" s="86">
        <v>9.4901365120153378E-3</v>
      </c>
      <c r="R467" s="72">
        <v>16460</v>
      </c>
      <c r="S467" s="72">
        <v>-3265</v>
      </c>
      <c r="T467" s="85">
        <v>-0.198359659781288</v>
      </c>
      <c r="U467" s="72" t="s">
        <v>131</v>
      </c>
      <c r="V467" s="72">
        <v>0</v>
      </c>
    </row>
    <row r="468" spans="1:22" ht="13.5" customHeight="1">
      <c r="A468" s="72" t="s">
        <v>23</v>
      </c>
      <c r="B468" s="72" t="s">
        <v>132</v>
      </c>
      <c r="C468" s="73" t="s">
        <v>68</v>
      </c>
      <c r="D468" s="72" t="s">
        <v>366</v>
      </c>
      <c r="E468" s="72" t="s">
        <v>363</v>
      </c>
      <c r="F468" s="72" t="s">
        <v>90</v>
      </c>
      <c r="G468" s="73" t="s">
        <v>351</v>
      </c>
      <c r="H468" s="72" t="s">
        <v>37</v>
      </c>
      <c r="I468" s="72"/>
      <c r="J468" s="72"/>
      <c r="K468" s="72"/>
      <c r="L468" s="72"/>
      <c r="M468" s="72"/>
      <c r="N468" s="72">
        <v>171</v>
      </c>
      <c r="O468" s="72">
        <v>1734443</v>
      </c>
      <c r="P468" s="72">
        <v>4.1609900123555513E-3</v>
      </c>
      <c r="Q468" s="86">
        <v>4.3548543873536101E-3</v>
      </c>
      <c r="R468" s="72">
        <v>7553</v>
      </c>
      <c r="S468" s="72">
        <v>-336</v>
      </c>
      <c r="T468" s="85">
        <v>-4.4485634847080679E-2</v>
      </c>
      <c r="U468" s="72" t="s">
        <v>131</v>
      </c>
      <c r="V468" s="72">
        <v>0</v>
      </c>
    </row>
    <row r="469" spans="1:22" ht="13.5" customHeight="1">
      <c r="A469" s="72" t="s">
        <v>23</v>
      </c>
      <c r="B469" s="72" t="s">
        <v>132</v>
      </c>
      <c r="C469" s="73" t="s">
        <v>68</v>
      </c>
      <c r="D469" s="72" t="s">
        <v>370</v>
      </c>
      <c r="E469" s="72" t="s">
        <v>361</v>
      </c>
      <c r="F469" s="72" t="s">
        <v>102</v>
      </c>
      <c r="G469" s="73" t="s">
        <v>103</v>
      </c>
      <c r="H469" s="72" t="s">
        <v>103</v>
      </c>
      <c r="I469" s="72">
        <v>8</v>
      </c>
      <c r="J469" s="72">
        <v>49</v>
      </c>
      <c r="K469" s="72">
        <v>19</v>
      </c>
      <c r="L469" s="72">
        <v>14</v>
      </c>
      <c r="M469" s="72">
        <v>20</v>
      </c>
      <c r="N469" s="72">
        <v>110</v>
      </c>
      <c r="O469" s="72">
        <v>1734443</v>
      </c>
      <c r="P469" s="72">
        <v>1.8046139308123703E-4</v>
      </c>
      <c r="Q469" s="86">
        <v>3.2886202593288721E-4</v>
      </c>
      <c r="R469" s="72">
        <v>570</v>
      </c>
      <c r="S469" s="72">
        <v>-257</v>
      </c>
      <c r="T469" s="85">
        <v>-0.4508771929824561</v>
      </c>
      <c r="U469" s="72" t="s">
        <v>131</v>
      </c>
      <c r="V469" s="72">
        <v>0</v>
      </c>
    </row>
    <row r="470" spans="1:22" ht="13.5" customHeight="1">
      <c r="A470" s="72" t="s">
        <v>23</v>
      </c>
      <c r="B470" s="72" t="s">
        <v>132</v>
      </c>
      <c r="C470" s="73" t="s">
        <v>68</v>
      </c>
      <c r="D470" s="72" t="s">
        <v>366</v>
      </c>
      <c r="E470" s="72" t="s">
        <v>363</v>
      </c>
      <c r="F470" s="72" t="s">
        <v>94</v>
      </c>
      <c r="G470" s="73" t="s">
        <v>36</v>
      </c>
      <c r="H470" s="72" t="s">
        <v>36</v>
      </c>
      <c r="I470" s="72"/>
      <c r="J470" s="72"/>
      <c r="K470" s="72"/>
      <c r="L470" s="72"/>
      <c r="M470" s="72"/>
      <c r="N470" s="72">
        <v>96</v>
      </c>
      <c r="O470" s="72">
        <v>1734443</v>
      </c>
      <c r="P470" s="72">
        <v>1.602820040785428E-4</v>
      </c>
      <c r="Q470" s="86">
        <v>2.8770854560624949E-4</v>
      </c>
      <c r="R470" s="72">
        <v>499</v>
      </c>
      <c r="S470" s="72">
        <v>-221</v>
      </c>
      <c r="T470" s="85">
        <v>-0.44288577154308617</v>
      </c>
      <c r="U470" s="72" t="s">
        <v>131</v>
      </c>
      <c r="V470" s="72">
        <v>0</v>
      </c>
    </row>
    <row r="471" spans="1:22" ht="13.5" customHeight="1">
      <c r="A471" s="72" t="s">
        <v>23</v>
      </c>
      <c r="B471" s="72" t="s">
        <v>132</v>
      </c>
      <c r="C471" s="73" t="s">
        <v>68</v>
      </c>
      <c r="D471" s="72" t="s">
        <v>366</v>
      </c>
      <c r="E471" s="72" t="s">
        <v>363</v>
      </c>
      <c r="F471" s="72" t="s">
        <v>86</v>
      </c>
      <c r="G471" s="73" t="s">
        <v>347</v>
      </c>
      <c r="H471" s="72" t="s">
        <v>40</v>
      </c>
      <c r="I471" s="72"/>
      <c r="J471" s="72"/>
      <c r="K471" s="72"/>
      <c r="L471" s="72"/>
      <c r="M471" s="72"/>
      <c r="N471" s="72">
        <v>87</v>
      </c>
      <c r="O471" s="72">
        <v>1734443</v>
      </c>
      <c r="P471" s="72">
        <v>7.8180718536152531E-4</v>
      </c>
      <c r="Q471" s="86">
        <v>1.0148003437167622E-3</v>
      </c>
      <c r="R471" s="72">
        <v>1760</v>
      </c>
      <c r="S471" s="72">
        <v>-404</v>
      </c>
      <c r="T471" s="85">
        <v>-0.2295454545454545</v>
      </c>
      <c r="U471" s="72" t="s">
        <v>131</v>
      </c>
      <c r="V471" s="72">
        <v>0</v>
      </c>
    </row>
    <row r="472" spans="1:22" ht="13.5" customHeight="1">
      <c r="A472" s="72" t="s">
        <v>23</v>
      </c>
      <c r="B472" s="72" t="s">
        <v>132</v>
      </c>
      <c r="C472" s="73" t="s">
        <v>68</v>
      </c>
      <c r="D472" s="72" t="s">
        <v>367</v>
      </c>
      <c r="E472" s="72" t="s">
        <v>363</v>
      </c>
      <c r="F472" s="72" t="s">
        <v>107</v>
      </c>
      <c r="G472" s="73" t="s">
        <v>49</v>
      </c>
      <c r="H472" s="72" t="s">
        <v>49</v>
      </c>
      <c r="I472" s="72"/>
      <c r="J472" s="72"/>
      <c r="K472" s="72"/>
      <c r="L472" s="72"/>
      <c r="M472" s="72"/>
      <c r="N472" s="72">
        <v>86</v>
      </c>
      <c r="O472" s="72">
        <v>1734443</v>
      </c>
      <c r="P472" s="72">
        <v>2.1159530754253671E-4</v>
      </c>
      <c r="Q472" s="86">
        <v>2.7360339916758958E-4</v>
      </c>
      <c r="R472" s="72">
        <v>475</v>
      </c>
      <c r="S472" s="72">
        <v>-108</v>
      </c>
      <c r="T472" s="85">
        <v>-0.22736842105263155</v>
      </c>
      <c r="U472" s="72" t="s">
        <v>131</v>
      </c>
      <c r="V472" s="72">
        <v>0</v>
      </c>
    </row>
    <row r="473" spans="1:22" ht="13.5" customHeight="1">
      <c r="A473" s="72" t="s">
        <v>23</v>
      </c>
      <c r="B473" s="72" t="s">
        <v>132</v>
      </c>
      <c r="C473" s="73" t="s">
        <v>68</v>
      </c>
      <c r="D473" s="72" t="s">
        <v>366</v>
      </c>
      <c r="E473" s="72" t="s">
        <v>363</v>
      </c>
      <c r="F473" s="72" t="s">
        <v>87</v>
      </c>
      <c r="G473" s="73" t="s">
        <v>348</v>
      </c>
      <c r="H473" s="72" t="s">
        <v>38</v>
      </c>
      <c r="I473" s="72"/>
      <c r="J473" s="72"/>
      <c r="K473" s="72"/>
      <c r="L473" s="72"/>
      <c r="M473" s="72"/>
      <c r="N473" s="72">
        <v>82</v>
      </c>
      <c r="O473" s="72">
        <v>1734443</v>
      </c>
      <c r="P473" s="72">
        <v>2.61178949092014E-4</v>
      </c>
      <c r="Q473" s="86">
        <v>1.7848792676996235E-4</v>
      </c>
      <c r="R473" s="72">
        <v>310</v>
      </c>
      <c r="S473" s="72">
        <v>143</v>
      </c>
      <c r="T473" s="85">
        <v>0.46129032258064506</v>
      </c>
      <c r="U473" s="72" t="s">
        <v>131</v>
      </c>
      <c r="V473" s="72">
        <v>0</v>
      </c>
    </row>
    <row r="474" spans="1:22" ht="13.5" customHeight="1">
      <c r="A474" s="72" t="s">
        <v>23</v>
      </c>
      <c r="B474" s="72" t="s">
        <v>132</v>
      </c>
      <c r="C474" s="73" t="s">
        <v>68</v>
      </c>
      <c r="D474" s="72" t="s">
        <v>370</v>
      </c>
      <c r="E474" s="72" t="s">
        <v>360</v>
      </c>
      <c r="F474" s="72" t="s">
        <v>102</v>
      </c>
      <c r="G474" s="73" t="s">
        <v>103</v>
      </c>
      <c r="H474" s="72" t="s">
        <v>103</v>
      </c>
      <c r="I474" s="72">
        <v>5</v>
      </c>
      <c r="J474" s="72">
        <v>41</v>
      </c>
      <c r="K474" s="72">
        <v>15</v>
      </c>
      <c r="L474" s="72">
        <v>8</v>
      </c>
      <c r="M474" s="72">
        <v>6</v>
      </c>
      <c r="N474" s="72">
        <v>75</v>
      </c>
      <c r="O474" s="72">
        <v>1734443</v>
      </c>
      <c r="P474" s="72">
        <v>1.6656644236795329E-3</v>
      </c>
      <c r="Q474" s="86">
        <v>1.9414322400630431E-3</v>
      </c>
      <c r="R474" s="72">
        <v>3367</v>
      </c>
      <c r="S474" s="72">
        <v>-478</v>
      </c>
      <c r="T474" s="85">
        <v>-0.14196614196614199</v>
      </c>
      <c r="U474" s="72" t="s">
        <v>131</v>
      </c>
      <c r="V474" s="72">
        <v>0</v>
      </c>
    </row>
    <row r="475" spans="1:22" ht="13.5" customHeight="1">
      <c r="A475" s="72" t="s">
        <v>23</v>
      </c>
      <c r="B475" s="72" t="s">
        <v>132</v>
      </c>
      <c r="C475" s="73" t="s">
        <v>68</v>
      </c>
      <c r="D475" s="72" t="s">
        <v>366</v>
      </c>
      <c r="E475" s="72" t="s">
        <v>363</v>
      </c>
      <c r="F475" s="72" t="s">
        <v>95</v>
      </c>
      <c r="G475" s="73" t="s">
        <v>355</v>
      </c>
      <c r="H475" s="72" t="s">
        <v>43</v>
      </c>
      <c r="I475" s="72"/>
      <c r="J475" s="72"/>
      <c r="K475" s="72"/>
      <c r="L475" s="72"/>
      <c r="M475" s="72"/>
      <c r="N475" s="72">
        <v>63</v>
      </c>
      <c r="O475" s="72">
        <v>1734443</v>
      </c>
      <c r="P475" s="72">
        <v>1.3773874379267581E-3</v>
      </c>
      <c r="Q475" s="86">
        <v>1.2736161029968792E-3</v>
      </c>
      <c r="R475" s="72">
        <v>2209</v>
      </c>
      <c r="S475" s="72">
        <v>180</v>
      </c>
      <c r="T475" s="85">
        <v>8.1484834766862857E-2</v>
      </c>
      <c r="U475" s="72" t="s">
        <v>131</v>
      </c>
      <c r="V475" s="72">
        <v>0</v>
      </c>
    </row>
    <row r="476" spans="1:22" ht="13.5" customHeight="1">
      <c r="A476" s="72" t="s">
        <v>23</v>
      </c>
      <c r="B476" s="72" t="s">
        <v>132</v>
      </c>
      <c r="C476" s="73" t="s">
        <v>68</v>
      </c>
      <c r="D476" s="72" t="s">
        <v>366</v>
      </c>
      <c r="E476" s="72" t="s">
        <v>363</v>
      </c>
      <c r="F476" s="72" t="s">
        <v>89</v>
      </c>
      <c r="G476" s="73" t="s">
        <v>350</v>
      </c>
      <c r="H476" s="72" t="s">
        <v>39</v>
      </c>
      <c r="I476" s="72"/>
      <c r="J476" s="72"/>
      <c r="K476" s="72"/>
      <c r="L476" s="72"/>
      <c r="M476" s="72"/>
      <c r="N476" s="72">
        <v>51</v>
      </c>
      <c r="O476" s="72">
        <v>1734443</v>
      </c>
      <c r="P476" s="72">
        <v>2.3523402037426425E-4</v>
      </c>
      <c r="Q476" s="86">
        <v>2.9340544744330734E-4</v>
      </c>
      <c r="R476" s="72">
        <v>509</v>
      </c>
      <c r="S476" s="72">
        <v>-101</v>
      </c>
      <c r="T476" s="85">
        <v>-0.19842829076620827</v>
      </c>
      <c r="U476" s="72" t="s">
        <v>131</v>
      </c>
      <c r="V476" s="72">
        <v>0</v>
      </c>
    </row>
    <row r="477" spans="1:22" ht="13.5" customHeight="1">
      <c r="A477" s="72" t="s">
        <v>23</v>
      </c>
      <c r="B477" s="72" t="s">
        <v>132</v>
      </c>
      <c r="C477" s="73" t="s">
        <v>68</v>
      </c>
      <c r="D477" s="72" t="s">
        <v>367</v>
      </c>
      <c r="E477" s="72" t="s">
        <v>363</v>
      </c>
      <c r="F477" s="72" t="s">
        <v>108</v>
      </c>
      <c r="G477" s="73" t="s">
        <v>356</v>
      </c>
      <c r="H477" s="72" t="s">
        <v>50</v>
      </c>
      <c r="I477" s="72"/>
      <c r="J477" s="72"/>
      <c r="K477" s="72"/>
      <c r="L477" s="72"/>
      <c r="M477" s="72"/>
      <c r="N477" s="72">
        <v>48</v>
      </c>
      <c r="O477" s="72">
        <v>1734443</v>
      </c>
      <c r="P477" s="72">
        <v>5.0736749492488366E-5</v>
      </c>
      <c r="Q477" s="86">
        <v>5.0736749492488366E-5</v>
      </c>
      <c r="R477" s="72">
        <v>88</v>
      </c>
      <c r="S477" s="72">
        <v>0</v>
      </c>
      <c r="T477" s="85">
        <v>0</v>
      </c>
      <c r="U477" s="72" t="s">
        <v>131</v>
      </c>
      <c r="V477" s="72">
        <v>0</v>
      </c>
    </row>
    <row r="478" spans="1:22" ht="13.5" customHeight="1">
      <c r="A478" s="72" t="s">
        <v>23</v>
      </c>
      <c r="B478" s="72" t="s">
        <v>132</v>
      </c>
      <c r="C478" s="73" t="s">
        <v>68</v>
      </c>
      <c r="D478" s="72" t="s">
        <v>366</v>
      </c>
      <c r="E478" s="72" t="s">
        <v>363</v>
      </c>
      <c r="F478" s="72" t="s">
        <v>82</v>
      </c>
      <c r="G478" s="73" t="s">
        <v>41</v>
      </c>
      <c r="H478" s="72" t="s">
        <v>41</v>
      </c>
      <c r="I478" s="72"/>
      <c r="J478" s="72"/>
      <c r="K478" s="72"/>
      <c r="L478" s="72"/>
      <c r="M478" s="72"/>
      <c r="N478" s="72">
        <v>45</v>
      </c>
      <c r="O478" s="72">
        <v>1734443</v>
      </c>
      <c r="P478" s="72">
        <v>1.8565037882478698E-4</v>
      </c>
      <c r="Q478" s="86">
        <v>2.3237072524386567E-4</v>
      </c>
      <c r="R478" s="72">
        <v>403</v>
      </c>
      <c r="S478" s="72">
        <v>-81</v>
      </c>
      <c r="T478" s="85">
        <v>-0.20099255583126552</v>
      </c>
      <c r="U478" s="72" t="s">
        <v>131</v>
      </c>
      <c r="V478" s="72">
        <v>0</v>
      </c>
    </row>
    <row r="479" spans="1:22" ht="13.5" customHeight="1">
      <c r="A479" s="72" t="s">
        <v>23</v>
      </c>
      <c r="B479" s="72" t="s">
        <v>132</v>
      </c>
      <c r="C479" s="73" t="s">
        <v>68</v>
      </c>
      <c r="D479" s="72" t="s">
        <v>370</v>
      </c>
      <c r="E479" s="72" t="s">
        <v>360</v>
      </c>
      <c r="F479" s="72" t="s">
        <v>106</v>
      </c>
      <c r="G479" s="73" t="s">
        <v>47</v>
      </c>
      <c r="H479" s="72" t="s">
        <v>47</v>
      </c>
      <c r="I479" s="72">
        <v>0</v>
      </c>
      <c r="J479" s="72">
        <v>11</v>
      </c>
      <c r="K479" s="72">
        <v>8</v>
      </c>
      <c r="L479" s="72">
        <v>2</v>
      </c>
      <c r="M479" s="72">
        <v>0</v>
      </c>
      <c r="N479" s="72">
        <v>21</v>
      </c>
      <c r="O479" s="72">
        <v>1734443</v>
      </c>
      <c r="P479" s="72">
        <v>2.5426030143394738E-4</v>
      </c>
      <c r="Q479" s="86">
        <v>1.8409247473052899E-4</v>
      </c>
      <c r="R479" s="72">
        <v>319</v>
      </c>
      <c r="S479" s="72">
        <v>122</v>
      </c>
      <c r="T479" s="85">
        <v>0.38244514106583072</v>
      </c>
      <c r="U479" s="72" t="s">
        <v>131</v>
      </c>
      <c r="V479" s="72">
        <v>0</v>
      </c>
    </row>
    <row r="480" spans="1:22" ht="13.5" customHeight="1">
      <c r="A480" s="72" t="s">
        <v>23</v>
      </c>
      <c r="B480" s="72" t="s">
        <v>132</v>
      </c>
      <c r="C480" s="73" t="s">
        <v>68</v>
      </c>
      <c r="D480" s="72" t="s">
        <v>366</v>
      </c>
      <c r="E480" s="72" t="s">
        <v>363</v>
      </c>
      <c r="F480" s="72" t="s">
        <v>93</v>
      </c>
      <c r="G480" s="73" t="s">
        <v>354</v>
      </c>
      <c r="H480" s="72" t="s">
        <v>42</v>
      </c>
      <c r="I480" s="72"/>
      <c r="J480" s="72"/>
      <c r="K480" s="72"/>
      <c r="L480" s="72"/>
      <c r="M480" s="72"/>
      <c r="N480" s="72">
        <v>9</v>
      </c>
      <c r="O480" s="72">
        <v>1734443</v>
      </c>
      <c r="P480" s="72">
        <v>7.4375462324215903E-5</v>
      </c>
      <c r="Q480" s="86">
        <v>8.066568957631028E-5</v>
      </c>
      <c r="R480" s="72">
        <v>140</v>
      </c>
      <c r="S480" s="72">
        <v>-11</v>
      </c>
      <c r="T480" s="85">
        <v>-7.8571428571428625E-2</v>
      </c>
      <c r="U480" s="72" t="s">
        <v>131</v>
      </c>
      <c r="V480" s="72">
        <v>0</v>
      </c>
    </row>
    <row r="481" spans="1:22" ht="13.5" customHeight="1">
      <c r="A481" s="72" t="s">
        <v>23</v>
      </c>
      <c r="B481" s="72" t="s">
        <v>132</v>
      </c>
      <c r="C481" s="73" t="s">
        <v>68</v>
      </c>
      <c r="D481" s="72" t="s">
        <v>370</v>
      </c>
      <c r="E481" s="72" t="s">
        <v>361</v>
      </c>
      <c r="F481" s="72" t="s">
        <v>106</v>
      </c>
      <c r="G481" s="73" t="s">
        <v>47</v>
      </c>
      <c r="H481" s="72" t="s">
        <v>47</v>
      </c>
      <c r="I481" s="72">
        <v>0</v>
      </c>
      <c r="J481" s="72">
        <v>8</v>
      </c>
      <c r="K481" s="72">
        <v>0</v>
      </c>
      <c r="L481" s="72">
        <v>0</v>
      </c>
      <c r="M481" s="72">
        <v>0</v>
      </c>
      <c r="N481" s="72">
        <v>8</v>
      </c>
      <c r="O481" s="72">
        <v>1734443</v>
      </c>
      <c r="P481" s="72">
        <v>1.1006415316040942E-3</v>
      </c>
      <c r="Q481" s="86">
        <v>1.0839071616084404E-3</v>
      </c>
      <c r="R481" s="72">
        <v>1880</v>
      </c>
      <c r="S481" s="72">
        <v>29</v>
      </c>
      <c r="T481" s="85">
        <v>1.5425531914893709E-2</v>
      </c>
      <c r="U481" s="72" t="s">
        <v>131</v>
      </c>
      <c r="V481" s="72">
        <v>0</v>
      </c>
    </row>
    <row r="482" spans="1:22" ht="13.5" customHeight="1">
      <c r="A482" s="72" t="s">
        <v>23</v>
      </c>
      <c r="B482" s="72" t="s">
        <v>132</v>
      </c>
      <c r="C482" s="73" t="s">
        <v>68</v>
      </c>
      <c r="D482" s="72" t="s">
        <v>370</v>
      </c>
      <c r="E482" s="72" t="s">
        <v>361</v>
      </c>
      <c r="F482" s="72" t="s">
        <v>104</v>
      </c>
      <c r="G482" s="73" t="s">
        <v>105</v>
      </c>
      <c r="H482" s="72" t="s">
        <v>105</v>
      </c>
      <c r="I482" s="72">
        <v>1</v>
      </c>
      <c r="J482" s="72">
        <v>1</v>
      </c>
      <c r="K482" s="72">
        <v>0</v>
      </c>
      <c r="L482" s="72">
        <v>2</v>
      </c>
      <c r="M482" s="72">
        <v>0</v>
      </c>
      <c r="N482" s="72">
        <v>4</v>
      </c>
      <c r="O482" s="72">
        <v>1734443</v>
      </c>
      <c r="P482" s="72">
        <v>1.3035885295740476E-3</v>
      </c>
      <c r="Q482" s="86">
        <v>1.4280277212541282E-3</v>
      </c>
      <c r="R482" s="72">
        <v>2477</v>
      </c>
      <c r="S482" s="72">
        <v>-216</v>
      </c>
      <c r="T482" s="85">
        <v>-8.7202260799354003E-2</v>
      </c>
      <c r="U482" s="72" t="s">
        <v>131</v>
      </c>
      <c r="V482" s="72">
        <v>0</v>
      </c>
    </row>
    <row r="483" spans="1:22" ht="13.5" customHeight="1">
      <c r="A483" s="72" t="s">
        <v>23</v>
      </c>
      <c r="B483" s="72" t="s">
        <v>132</v>
      </c>
      <c r="C483" s="73" t="s">
        <v>68</v>
      </c>
      <c r="D483" s="72" t="s">
        <v>367</v>
      </c>
      <c r="E483" s="72" t="s">
        <v>363</v>
      </c>
      <c r="F483" s="72" t="s">
        <v>109</v>
      </c>
      <c r="G483" s="73" t="s">
        <v>51</v>
      </c>
      <c r="H483" s="72" t="s">
        <v>51</v>
      </c>
      <c r="I483" s="72"/>
      <c r="J483" s="72"/>
      <c r="K483" s="72"/>
      <c r="L483" s="72"/>
      <c r="M483" s="72"/>
      <c r="N483" s="72">
        <v>1</v>
      </c>
      <c r="O483" s="72">
        <v>1734443</v>
      </c>
      <c r="P483" s="72">
        <v>1.1531079430110992E-5</v>
      </c>
      <c r="Q483" s="86">
        <v>1.6024742201959825E-5</v>
      </c>
      <c r="R483" s="72">
        <v>28</v>
      </c>
      <c r="S483" s="72">
        <v>-8</v>
      </c>
      <c r="T483" s="85">
        <v>-0.2857142857142857</v>
      </c>
      <c r="U483" s="72" t="s">
        <v>131</v>
      </c>
      <c r="V483" s="72">
        <v>0</v>
      </c>
    </row>
    <row r="484" spans="1:22" ht="13.5" customHeight="1">
      <c r="A484" s="72" t="s">
        <v>23</v>
      </c>
      <c r="B484" s="72" t="s">
        <v>132</v>
      </c>
      <c r="C484" s="73" t="s">
        <v>68</v>
      </c>
      <c r="D484" s="72" t="s">
        <v>370</v>
      </c>
      <c r="E484" s="72" t="s">
        <v>360</v>
      </c>
      <c r="F484" s="72" t="s">
        <v>104</v>
      </c>
      <c r="G484" s="73" t="s">
        <v>105</v>
      </c>
      <c r="H484" s="72" t="s">
        <v>105</v>
      </c>
      <c r="I484" s="72">
        <v>0</v>
      </c>
      <c r="J484" s="72">
        <v>0</v>
      </c>
      <c r="K484" s="72">
        <v>0</v>
      </c>
      <c r="L484" s="72">
        <v>0</v>
      </c>
      <c r="M484" s="72">
        <v>0</v>
      </c>
      <c r="N484" s="72">
        <v>0</v>
      </c>
      <c r="O484" s="72">
        <v>282885</v>
      </c>
      <c r="P484" s="72">
        <v>8.4981529596832635E-3</v>
      </c>
      <c r="Q484" s="86">
        <v>9.1938915741569226E-3</v>
      </c>
      <c r="R484" s="72">
        <v>2601</v>
      </c>
      <c r="S484" s="72">
        <v>-197</v>
      </c>
      <c r="T484" s="85">
        <v>-7.5740099961553287E-2</v>
      </c>
      <c r="U484" s="72" t="s">
        <v>133</v>
      </c>
      <c r="V484" s="72">
        <v>0</v>
      </c>
    </row>
    <row r="485" spans="1:22" ht="13.5" customHeight="1">
      <c r="A485" s="72" t="s">
        <v>23</v>
      </c>
      <c r="B485" s="72" t="s">
        <v>146</v>
      </c>
      <c r="C485" s="73" t="s">
        <v>69</v>
      </c>
      <c r="D485" s="72" t="s">
        <v>366</v>
      </c>
      <c r="E485" s="72" t="s">
        <v>363</v>
      </c>
      <c r="F485" s="72" t="s">
        <v>81</v>
      </c>
      <c r="G485" s="73" t="s">
        <v>28</v>
      </c>
      <c r="H485" s="72" t="s">
        <v>28</v>
      </c>
      <c r="I485" s="72"/>
      <c r="J485" s="72"/>
      <c r="K485" s="72"/>
      <c r="L485" s="72"/>
      <c r="M485" s="72"/>
      <c r="N485" s="72">
        <v>7377</v>
      </c>
      <c r="O485" s="72">
        <v>282885</v>
      </c>
      <c r="P485" s="72">
        <v>4.0299061456068721E-4</v>
      </c>
      <c r="Q485" s="86">
        <v>2.2086762611347116E-3</v>
      </c>
      <c r="R485" s="72">
        <v>625</v>
      </c>
      <c r="S485" s="72">
        <v>-511</v>
      </c>
      <c r="T485" s="85">
        <v>-0.81759999999999999</v>
      </c>
      <c r="U485" s="72" t="s">
        <v>133</v>
      </c>
      <c r="V485" s="72">
        <v>1</v>
      </c>
    </row>
    <row r="486" spans="1:22" ht="13.5" customHeight="1">
      <c r="A486" s="72" t="s">
        <v>23</v>
      </c>
      <c r="B486" s="72" t="s">
        <v>146</v>
      </c>
      <c r="C486" s="73" t="s">
        <v>69</v>
      </c>
      <c r="D486" s="72" t="s">
        <v>366</v>
      </c>
      <c r="E486" s="72" t="s">
        <v>363</v>
      </c>
      <c r="F486" s="72" t="s">
        <v>84</v>
      </c>
      <c r="G486" s="73" t="s">
        <v>345</v>
      </c>
      <c r="H486" s="72" t="s">
        <v>33</v>
      </c>
      <c r="I486" s="72"/>
      <c r="J486" s="72"/>
      <c r="K486" s="72"/>
      <c r="L486" s="72"/>
      <c r="M486" s="72"/>
      <c r="N486" s="72">
        <v>2906</v>
      </c>
      <c r="O486" s="72">
        <v>282885</v>
      </c>
      <c r="P486" s="72">
        <v>1.2726019407179596E-4</v>
      </c>
      <c r="Q486" s="86">
        <v>1.2542301865672633E-4</v>
      </c>
      <c r="R486" s="72">
        <v>35</v>
      </c>
      <c r="S486" s="72">
        <v>1</v>
      </c>
      <c r="T486" s="85">
        <v>2.857142857142847E-2</v>
      </c>
      <c r="U486" s="72" t="s">
        <v>133</v>
      </c>
      <c r="V486" s="72">
        <v>0</v>
      </c>
    </row>
    <row r="487" spans="1:22" ht="13.5" customHeight="1">
      <c r="A487" s="72" t="s">
        <v>23</v>
      </c>
      <c r="B487" s="72" t="s">
        <v>146</v>
      </c>
      <c r="C487" s="73" t="s">
        <v>69</v>
      </c>
      <c r="D487" s="72" t="s">
        <v>366</v>
      </c>
      <c r="E487" s="72" t="s">
        <v>363</v>
      </c>
      <c r="F487" s="72" t="s">
        <v>85</v>
      </c>
      <c r="G487" s="73" t="s">
        <v>346</v>
      </c>
      <c r="H487" s="72" t="s">
        <v>25</v>
      </c>
      <c r="I487" s="72"/>
      <c r="J487" s="72"/>
      <c r="K487" s="72"/>
      <c r="L487" s="72"/>
      <c r="M487" s="72"/>
      <c r="N487" s="72">
        <v>2471</v>
      </c>
      <c r="O487" s="72">
        <v>282885</v>
      </c>
      <c r="P487" s="72">
        <v>1.0817116496102657E-3</v>
      </c>
      <c r="Q487" s="86">
        <v>6.8376722070839942E-4</v>
      </c>
      <c r="R487" s="72">
        <v>193</v>
      </c>
      <c r="S487" s="72">
        <v>113</v>
      </c>
      <c r="T487" s="85">
        <v>0.58549222797927469</v>
      </c>
      <c r="U487" s="72" t="s">
        <v>133</v>
      </c>
      <c r="V487" s="72">
        <v>0</v>
      </c>
    </row>
    <row r="488" spans="1:22" ht="13.5" customHeight="1">
      <c r="A488" s="72" t="s">
        <v>23</v>
      </c>
      <c r="B488" s="72" t="s">
        <v>146</v>
      </c>
      <c r="C488" s="73" t="s">
        <v>69</v>
      </c>
      <c r="D488" s="72" t="s">
        <v>369</v>
      </c>
      <c r="E488" s="72" t="s">
        <v>360</v>
      </c>
      <c r="F488" s="72" t="s">
        <v>98</v>
      </c>
      <c r="G488" s="73" t="s">
        <v>99</v>
      </c>
      <c r="H488" s="72" t="s">
        <v>45</v>
      </c>
      <c r="I488" s="72">
        <v>33</v>
      </c>
      <c r="J488" s="72">
        <v>262</v>
      </c>
      <c r="K488" s="72">
        <v>334</v>
      </c>
      <c r="L488" s="72">
        <v>485</v>
      </c>
      <c r="M488" s="72">
        <v>211</v>
      </c>
      <c r="N488" s="72">
        <v>1325</v>
      </c>
      <c r="O488" s="72">
        <v>282885</v>
      </c>
      <c r="P488" s="72">
        <v>1.7699771992152287E-2</v>
      </c>
      <c r="Q488" s="86">
        <v>1.7699771992152287E-2</v>
      </c>
      <c r="R488" s="72">
        <v>5007</v>
      </c>
      <c r="S488" s="72">
        <v>0</v>
      </c>
      <c r="T488" s="85">
        <v>0</v>
      </c>
      <c r="U488" s="72" t="s">
        <v>133</v>
      </c>
      <c r="V488" s="72">
        <v>0</v>
      </c>
    </row>
    <row r="489" spans="1:22" ht="13.5" customHeight="1">
      <c r="A489" s="72" t="s">
        <v>23</v>
      </c>
      <c r="B489" s="72" t="s">
        <v>146</v>
      </c>
      <c r="C489" s="73" t="s">
        <v>69</v>
      </c>
      <c r="D489" s="72" t="s">
        <v>369</v>
      </c>
      <c r="E489" s="72" t="s">
        <v>361</v>
      </c>
      <c r="F489" s="72" t="s">
        <v>98</v>
      </c>
      <c r="G489" s="73" t="s">
        <v>99</v>
      </c>
      <c r="H489" s="72" t="s">
        <v>45</v>
      </c>
      <c r="I489" s="72">
        <v>25</v>
      </c>
      <c r="J489" s="72">
        <v>214</v>
      </c>
      <c r="K489" s="72">
        <v>214</v>
      </c>
      <c r="L489" s="72">
        <v>351</v>
      </c>
      <c r="M489" s="72">
        <v>284</v>
      </c>
      <c r="N489" s="72">
        <v>1088</v>
      </c>
      <c r="O489" s="72">
        <v>282885</v>
      </c>
      <c r="P489" s="72">
        <v>1.6614525337151138E-4</v>
      </c>
      <c r="Q489" s="86">
        <v>1.4395880160841243E-4</v>
      </c>
      <c r="R489" s="72">
        <v>41</v>
      </c>
      <c r="S489" s="72">
        <v>6</v>
      </c>
      <c r="T489" s="85">
        <v>0.14634146341463405</v>
      </c>
      <c r="U489" s="72" t="s">
        <v>133</v>
      </c>
      <c r="V489" s="72">
        <v>0</v>
      </c>
    </row>
    <row r="490" spans="1:22" ht="13.5" customHeight="1">
      <c r="A490" s="72" t="s">
        <v>23</v>
      </c>
      <c r="B490" s="72" t="s">
        <v>146</v>
      </c>
      <c r="C490" s="73" t="s">
        <v>69</v>
      </c>
      <c r="D490" s="72" t="s">
        <v>366</v>
      </c>
      <c r="E490" s="72" t="s">
        <v>363</v>
      </c>
      <c r="F490" s="72" t="s">
        <v>97</v>
      </c>
      <c r="G490" s="73" t="s">
        <v>31</v>
      </c>
      <c r="H490" s="72" t="s">
        <v>31</v>
      </c>
      <c r="I490" s="72"/>
      <c r="J490" s="72"/>
      <c r="K490" s="72"/>
      <c r="L490" s="72"/>
      <c r="M490" s="72"/>
      <c r="N490" s="72">
        <v>985</v>
      </c>
      <c r="O490" s="72">
        <v>282885</v>
      </c>
      <c r="P490" s="72">
        <v>1.7568976792689608E-3</v>
      </c>
      <c r="Q490" s="86">
        <v>2.1055331719514962E-3</v>
      </c>
      <c r="R490" s="72">
        <v>596</v>
      </c>
      <c r="S490" s="72">
        <v>-99</v>
      </c>
      <c r="T490" s="85">
        <v>-0.16610738255033553</v>
      </c>
      <c r="U490" s="72" t="s">
        <v>133</v>
      </c>
      <c r="V490" s="72">
        <v>0</v>
      </c>
    </row>
    <row r="491" spans="1:22" ht="13.5" customHeight="1">
      <c r="A491" s="72" t="s">
        <v>23</v>
      </c>
      <c r="B491" s="72" t="s">
        <v>146</v>
      </c>
      <c r="C491" s="73" t="s">
        <v>69</v>
      </c>
      <c r="D491" s="72" t="s">
        <v>366</v>
      </c>
      <c r="E491" s="72" t="s">
        <v>363</v>
      </c>
      <c r="F491" s="72" t="s">
        <v>83</v>
      </c>
      <c r="G491" s="73" t="s">
        <v>27</v>
      </c>
      <c r="H491" s="72" t="s">
        <v>27</v>
      </c>
      <c r="I491" s="72"/>
      <c r="J491" s="72"/>
      <c r="K491" s="72"/>
      <c r="L491" s="72"/>
      <c r="M491" s="72"/>
      <c r="N491" s="72">
        <v>595</v>
      </c>
      <c r="O491" s="72">
        <v>282885</v>
      </c>
      <c r="P491" s="72">
        <v>9.1026388815242942E-3</v>
      </c>
      <c r="Q491" s="86">
        <v>9.4901365120153378E-3</v>
      </c>
      <c r="R491" s="72">
        <v>2685</v>
      </c>
      <c r="S491" s="72">
        <v>-110</v>
      </c>
      <c r="T491" s="85">
        <v>-4.0968342644320255E-2</v>
      </c>
      <c r="U491" s="72" t="s">
        <v>133</v>
      </c>
      <c r="V491" s="72">
        <v>0</v>
      </c>
    </row>
    <row r="492" spans="1:22" ht="13.5" customHeight="1">
      <c r="A492" s="72" t="s">
        <v>23</v>
      </c>
      <c r="B492" s="72" t="s">
        <v>146</v>
      </c>
      <c r="C492" s="73" t="s">
        <v>69</v>
      </c>
      <c r="D492" s="72" t="s">
        <v>366</v>
      </c>
      <c r="E492" s="72" t="s">
        <v>363</v>
      </c>
      <c r="F492" s="72" t="s">
        <v>92</v>
      </c>
      <c r="G492" s="73" t="s">
        <v>353</v>
      </c>
      <c r="H492" s="72" t="s">
        <v>30</v>
      </c>
      <c r="I492" s="72"/>
      <c r="J492" s="72"/>
      <c r="K492" s="72"/>
      <c r="L492" s="72"/>
      <c r="M492" s="72"/>
      <c r="N492" s="72">
        <v>546</v>
      </c>
      <c r="O492" s="72">
        <v>282885</v>
      </c>
      <c r="P492" s="72">
        <v>4.8606324124644291E-3</v>
      </c>
      <c r="Q492" s="86">
        <v>4.3548543873536101E-3</v>
      </c>
      <c r="R492" s="72">
        <v>1232</v>
      </c>
      <c r="S492" s="72">
        <v>143</v>
      </c>
      <c r="T492" s="85">
        <v>0.1160714285714286</v>
      </c>
      <c r="U492" s="72" t="s">
        <v>133</v>
      </c>
      <c r="V492" s="72">
        <v>0</v>
      </c>
    </row>
    <row r="493" spans="1:22" ht="13.5" customHeight="1">
      <c r="A493" s="72" t="s">
        <v>23</v>
      </c>
      <c r="B493" s="72" t="s">
        <v>146</v>
      </c>
      <c r="C493" s="73" t="s">
        <v>69</v>
      </c>
      <c r="D493" s="72" t="s">
        <v>366</v>
      </c>
      <c r="E493" s="72" t="s">
        <v>363</v>
      </c>
      <c r="F493" s="72" t="s">
        <v>96</v>
      </c>
      <c r="G493" s="73" t="s">
        <v>32</v>
      </c>
      <c r="H493" s="72" t="s">
        <v>32</v>
      </c>
      <c r="I493" s="72"/>
      <c r="J493" s="72"/>
      <c r="K493" s="72"/>
      <c r="L493" s="72"/>
      <c r="M493" s="72"/>
      <c r="N493" s="72">
        <v>539</v>
      </c>
      <c r="O493" s="72">
        <v>282885</v>
      </c>
      <c r="P493" s="72">
        <v>2.7219541509800803E-4</v>
      </c>
      <c r="Q493" s="86">
        <v>3.2886202593288721E-4</v>
      </c>
      <c r="R493" s="72">
        <v>93</v>
      </c>
      <c r="S493" s="72">
        <v>-16</v>
      </c>
      <c r="T493" s="85">
        <v>-0.17204301075268813</v>
      </c>
      <c r="U493" s="72" t="s">
        <v>133</v>
      </c>
      <c r="V493" s="72">
        <v>0</v>
      </c>
    </row>
    <row r="494" spans="1:22" ht="13.5" customHeight="1">
      <c r="A494" s="72" t="s">
        <v>23</v>
      </c>
      <c r="B494" s="72" t="s">
        <v>146</v>
      </c>
      <c r="C494" s="73" t="s">
        <v>69</v>
      </c>
      <c r="D494" s="72" t="s">
        <v>366</v>
      </c>
      <c r="E494" s="72" t="s">
        <v>363</v>
      </c>
      <c r="F494" s="72" t="s">
        <v>78</v>
      </c>
      <c r="G494" s="73" t="s">
        <v>344</v>
      </c>
      <c r="H494" s="72" t="s">
        <v>35</v>
      </c>
      <c r="I494" s="72"/>
      <c r="J494" s="72"/>
      <c r="K494" s="72"/>
      <c r="L494" s="72"/>
      <c r="M494" s="72"/>
      <c r="N494" s="72">
        <v>529</v>
      </c>
      <c r="O494" s="72">
        <v>282885</v>
      </c>
      <c r="P494" s="72">
        <v>2.7926542587977448E-4</v>
      </c>
      <c r="Q494" s="86">
        <v>2.8770854560624949E-4</v>
      </c>
      <c r="R494" s="72">
        <v>81</v>
      </c>
      <c r="S494" s="72">
        <v>-2</v>
      </c>
      <c r="T494" s="85">
        <v>-2.4691358024691357E-2</v>
      </c>
      <c r="U494" s="72" t="s">
        <v>133</v>
      </c>
      <c r="V494" s="72">
        <v>0</v>
      </c>
    </row>
    <row r="495" spans="1:22" ht="13.5" customHeight="1">
      <c r="A495" s="72" t="s">
        <v>23</v>
      </c>
      <c r="B495" s="72" t="s">
        <v>146</v>
      </c>
      <c r="C495" s="73" t="s">
        <v>69</v>
      </c>
      <c r="D495" s="72" t="s">
        <v>366</v>
      </c>
      <c r="E495" s="72" t="s">
        <v>363</v>
      </c>
      <c r="F495" s="72" t="s">
        <v>91</v>
      </c>
      <c r="G495" s="73" t="s">
        <v>352</v>
      </c>
      <c r="H495" s="72" t="s">
        <v>29</v>
      </c>
      <c r="I495" s="72"/>
      <c r="J495" s="72"/>
      <c r="K495" s="72"/>
      <c r="L495" s="72"/>
      <c r="M495" s="72"/>
      <c r="N495" s="72">
        <v>522</v>
      </c>
      <c r="O495" s="72">
        <v>282885</v>
      </c>
      <c r="P495" s="72">
        <v>1.7074076037965958E-3</v>
      </c>
      <c r="Q495" s="86">
        <v>1.0148003437167622E-3</v>
      </c>
      <c r="R495" s="72">
        <v>287</v>
      </c>
      <c r="S495" s="72">
        <v>196</v>
      </c>
      <c r="T495" s="85">
        <v>0.68292682926829262</v>
      </c>
      <c r="U495" s="72" t="s">
        <v>133</v>
      </c>
      <c r="V495" s="72">
        <v>0</v>
      </c>
    </row>
    <row r="496" spans="1:22" ht="13.5" customHeight="1">
      <c r="A496" s="72" t="s">
        <v>23</v>
      </c>
      <c r="B496" s="72" t="s">
        <v>146</v>
      </c>
      <c r="C496" s="73" t="s">
        <v>69</v>
      </c>
      <c r="D496" s="72" t="s">
        <v>366</v>
      </c>
      <c r="E496" s="72" t="s">
        <v>363</v>
      </c>
      <c r="F496" s="72" t="s">
        <v>88</v>
      </c>
      <c r="G496" s="73" t="s">
        <v>349</v>
      </c>
      <c r="H496" s="72" t="s">
        <v>34</v>
      </c>
      <c r="I496" s="72"/>
      <c r="J496" s="72"/>
      <c r="K496" s="72"/>
      <c r="L496" s="72"/>
      <c r="M496" s="72"/>
      <c r="N496" s="72">
        <v>422</v>
      </c>
      <c r="O496" s="72">
        <v>282885</v>
      </c>
      <c r="P496" s="72">
        <v>1.3433020485356241E-4</v>
      </c>
      <c r="Q496" s="86">
        <v>2.7360339916758958E-4</v>
      </c>
      <c r="R496" s="72">
        <v>77</v>
      </c>
      <c r="S496" s="72">
        <v>-39</v>
      </c>
      <c r="T496" s="85">
        <v>-0.50649350649350655</v>
      </c>
      <c r="U496" s="72" t="s">
        <v>133</v>
      </c>
      <c r="V496" s="72">
        <v>0</v>
      </c>
    </row>
    <row r="497" spans="1:22" ht="13.5" customHeight="1">
      <c r="A497" s="72" t="s">
        <v>23</v>
      </c>
      <c r="B497" s="72" t="s">
        <v>146</v>
      </c>
      <c r="C497" s="73" t="s">
        <v>69</v>
      </c>
      <c r="D497" s="72" t="s">
        <v>366</v>
      </c>
      <c r="E497" s="72" t="s">
        <v>363</v>
      </c>
      <c r="F497" s="72" t="s">
        <v>87</v>
      </c>
      <c r="G497" s="73" t="s">
        <v>348</v>
      </c>
      <c r="H497" s="72" t="s">
        <v>38</v>
      </c>
      <c r="I497" s="72"/>
      <c r="J497" s="72"/>
      <c r="K497" s="72"/>
      <c r="L497" s="72"/>
      <c r="M497" s="72"/>
      <c r="N497" s="72">
        <v>124</v>
      </c>
      <c r="O497" s="72">
        <v>282885</v>
      </c>
      <c r="P497" s="72">
        <v>5.7620587871396508E-4</v>
      </c>
      <c r="Q497" s="86">
        <v>1.7848792676996235E-4</v>
      </c>
      <c r="R497" s="72">
        <v>50</v>
      </c>
      <c r="S497" s="72">
        <v>113</v>
      </c>
      <c r="T497" s="85">
        <v>2.2599999999999998</v>
      </c>
      <c r="U497" s="72" t="s">
        <v>133</v>
      </c>
      <c r="V497" s="72">
        <v>0</v>
      </c>
    </row>
    <row r="498" spans="1:22" ht="13.5" customHeight="1">
      <c r="A498" s="72" t="s">
        <v>23</v>
      </c>
      <c r="B498" s="72" t="s">
        <v>146</v>
      </c>
      <c r="C498" s="73" t="s">
        <v>69</v>
      </c>
      <c r="D498" s="72" t="s">
        <v>366</v>
      </c>
      <c r="E498" s="72" t="s">
        <v>363</v>
      </c>
      <c r="F498" s="72" t="s">
        <v>86</v>
      </c>
      <c r="G498" s="73" t="s">
        <v>347</v>
      </c>
      <c r="H498" s="72" t="s">
        <v>40</v>
      </c>
      <c r="I498" s="72"/>
      <c r="J498" s="72"/>
      <c r="K498" s="72"/>
      <c r="L498" s="72"/>
      <c r="M498" s="72"/>
      <c r="N498" s="72">
        <v>88</v>
      </c>
      <c r="O498" s="72">
        <v>282885</v>
      </c>
      <c r="P498" s="72">
        <v>2.3578485957191087E-3</v>
      </c>
      <c r="Q498" s="86">
        <v>1.9414322400630431E-3</v>
      </c>
      <c r="R498" s="72">
        <v>549</v>
      </c>
      <c r="S498" s="72">
        <v>118</v>
      </c>
      <c r="T498" s="85">
        <v>0.21493624772313291</v>
      </c>
      <c r="U498" s="72" t="s">
        <v>133</v>
      </c>
      <c r="V498" s="72">
        <v>0</v>
      </c>
    </row>
    <row r="499" spans="1:22" ht="13.5" customHeight="1">
      <c r="A499" s="72" t="s">
        <v>23</v>
      </c>
      <c r="B499" s="72" t="s">
        <v>146</v>
      </c>
      <c r="C499" s="73" t="s">
        <v>69</v>
      </c>
      <c r="D499" s="72" t="s">
        <v>366</v>
      </c>
      <c r="E499" s="72" t="s">
        <v>363</v>
      </c>
      <c r="F499" s="72" t="s">
        <v>89</v>
      </c>
      <c r="G499" s="73" t="s">
        <v>350</v>
      </c>
      <c r="H499" s="72" t="s">
        <v>39</v>
      </c>
      <c r="I499" s="72"/>
      <c r="J499" s="72"/>
      <c r="K499" s="72"/>
      <c r="L499" s="72"/>
      <c r="M499" s="72"/>
      <c r="N499" s="72">
        <v>88</v>
      </c>
      <c r="O499" s="72">
        <v>282885</v>
      </c>
      <c r="P499" s="72">
        <v>1.0251515633561341E-3</v>
      </c>
      <c r="Q499" s="86">
        <v>1.2736161029968792E-3</v>
      </c>
      <c r="R499" s="72">
        <v>360</v>
      </c>
      <c r="S499" s="72">
        <v>-70</v>
      </c>
      <c r="T499" s="85">
        <v>-0.19444444444444442</v>
      </c>
      <c r="U499" s="72" t="s">
        <v>133</v>
      </c>
      <c r="V499" s="72">
        <v>0</v>
      </c>
    </row>
    <row r="500" spans="1:22" ht="13.5" customHeight="1">
      <c r="A500" s="72" t="s">
        <v>23</v>
      </c>
      <c r="B500" s="72" t="s">
        <v>146</v>
      </c>
      <c r="C500" s="73" t="s">
        <v>69</v>
      </c>
      <c r="D500" s="72" t="s">
        <v>366</v>
      </c>
      <c r="E500" s="72" t="s">
        <v>363</v>
      </c>
      <c r="F500" s="72" t="s">
        <v>94</v>
      </c>
      <c r="G500" s="73" t="s">
        <v>36</v>
      </c>
      <c r="H500" s="72" t="s">
        <v>36</v>
      </c>
      <c r="I500" s="72"/>
      <c r="J500" s="72"/>
      <c r="K500" s="72"/>
      <c r="L500" s="72"/>
      <c r="M500" s="72"/>
      <c r="N500" s="72">
        <v>76</v>
      </c>
      <c r="O500" s="72">
        <v>282885</v>
      </c>
      <c r="P500" s="72">
        <v>2.9340544744330734E-4</v>
      </c>
      <c r="Q500" s="86">
        <v>2.9340544744330734E-4</v>
      </c>
      <c r="R500" s="72">
        <v>83</v>
      </c>
      <c r="S500" s="72">
        <v>0</v>
      </c>
      <c r="T500" s="85">
        <v>0</v>
      </c>
      <c r="U500" s="72" t="s">
        <v>133</v>
      </c>
      <c r="V500" s="72">
        <v>0</v>
      </c>
    </row>
    <row r="501" spans="1:22" ht="13.5" customHeight="1">
      <c r="A501" s="72" t="s">
        <v>23</v>
      </c>
      <c r="B501" s="72" t="s">
        <v>146</v>
      </c>
      <c r="C501" s="73" t="s">
        <v>69</v>
      </c>
      <c r="D501" s="72" t="s">
        <v>367</v>
      </c>
      <c r="E501" s="72" t="s">
        <v>363</v>
      </c>
      <c r="F501" s="72" t="s">
        <v>107</v>
      </c>
      <c r="G501" s="73" t="s">
        <v>49</v>
      </c>
      <c r="H501" s="72" t="s">
        <v>49</v>
      </c>
      <c r="I501" s="72"/>
      <c r="J501" s="72"/>
      <c r="K501" s="72"/>
      <c r="L501" s="72"/>
      <c r="M501" s="72"/>
      <c r="N501" s="72">
        <v>50</v>
      </c>
      <c r="O501" s="72">
        <v>282885</v>
      </c>
      <c r="P501" s="72">
        <v>0</v>
      </c>
      <c r="Q501" s="86">
        <v>5.0736749492488366E-5</v>
      </c>
      <c r="R501" s="72">
        <v>14</v>
      </c>
      <c r="S501" s="72">
        <v>-14</v>
      </c>
      <c r="T501" s="85">
        <v>-1</v>
      </c>
      <c r="U501" s="72" t="s">
        <v>133</v>
      </c>
      <c r="V501" s="72">
        <v>0</v>
      </c>
    </row>
    <row r="502" spans="1:22" ht="13.5" customHeight="1">
      <c r="A502" s="72" t="s">
        <v>23</v>
      </c>
      <c r="B502" s="72" t="s">
        <v>146</v>
      </c>
      <c r="C502" s="73" t="s">
        <v>69</v>
      </c>
      <c r="D502" s="72" t="s">
        <v>366</v>
      </c>
      <c r="E502" s="72" t="s">
        <v>363</v>
      </c>
      <c r="F502" s="72" t="s">
        <v>90</v>
      </c>
      <c r="G502" s="73" t="s">
        <v>351</v>
      </c>
      <c r="H502" s="72" t="s">
        <v>37</v>
      </c>
      <c r="I502" s="72"/>
      <c r="J502" s="72"/>
      <c r="K502" s="72"/>
      <c r="L502" s="72"/>
      <c r="M502" s="72"/>
      <c r="N502" s="72">
        <v>46</v>
      </c>
      <c r="O502" s="72">
        <v>282885</v>
      </c>
      <c r="P502" s="72">
        <v>2.0503031267122683E-4</v>
      </c>
      <c r="Q502" s="86">
        <v>2.3237072524386567E-4</v>
      </c>
      <c r="R502" s="72">
        <v>66</v>
      </c>
      <c r="S502" s="72">
        <v>-8</v>
      </c>
      <c r="T502" s="85">
        <v>-0.12121212121212122</v>
      </c>
      <c r="U502" s="72" t="s">
        <v>133</v>
      </c>
      <c r="V502" s="72">
        <v>0</v>
      </c>
    </row>
    <row r="503" spans="1:22" ht="13.5" customHeight="1">
      <c r="A503" s="72" t="s">
        <v>23</v>
      </c>
      <c r="B503" s="72" t="s">
        <v>146</v>
      </c>
      <c r="C503" s="73" t="s">
        <v>69</v>
      </c>
      <c r="D503" s="72" t="s">
        <v>366</v>
      </c>
      <c r="E503" s="72" t="s">
        <v>363</v>
      </c>
      <c r="F503" s="72" t="s">
        <v>82</v>
      </c>
      <c r="G503" s="73" t="s">
        <v>41</v>
      </c>
      <c r="H503" s="72" t="s">
        <v>41</v>
      </c>
      <c r="I503" s="72"/>
      <c r="J503" s="72"/>
      <c r="K503" s="72"/>
      <c r="L503" s="72"/>
      <c r="M503" s="72"/>
      <c r="N503" s="72">
        <v>34</v>
      </c>
      <c r="O503" s="72">
        <v>282885</v>
      </c>
      <c r="P503" s="72">
        <v>7.0700107817664421E-5</v>
      </c>
      <c r="Q503" s="86">
        <v>1.8409247473052899E-4</v>
      </c>
      <c r="R503" s="72">
        <v>52</v>
      </c>
      <c r="S503" s="72">
        <v>-32</v>
      </c>
      <c r="T503" s="85">
        <v>-0.61538461538461542</v>
      </c>
      <c r="U503" s="72" t="s">
        <v>133</v>
      </c>
      <c r="V503" s="72">
        <v>0</v>
      </c>
    </row>
    <row r="504" spans="1:22" ht="13.5" customHeight="1">
      <c r="A504" s="72" t="s">
        <v>23</v>
      </c>
      <c r="B504" s="72" t="s">
        <v>146</v>
      </c>
      <c r="C504" s="73" t="s">
        <v>69</v>
      </c>
      <c r="D504" s="72" t="s">
        <v>367</v>
      </c>
      <c r="E504" s="72" t="s">
        <v>363</v>
      </c>
      <c r="F504" s="72" t="s">
        <v>108</v>
      </c>
      <c r="G504" s="73" t="s">
        <v>356</v>
      </c>
      <c r="H504" s="72" t="s">
        <v>50</v>
      </c>
      <c r="I504" s="72"/>
      <c r="J504" s="72"/>
      <c r="K504" s="72"/>
      <c r="L504" s="72"/>
      <c r="M504" s="72"/>
      <c r="N504" s="72">
        <v>28</v>
      </c>
      <c r="O504" s="72">
        <v>282885</v>
      </c>
      <c r="P504" s="72">
        <v>1.4140021563532884E-4</v>
      </c>
      <c r="Q504" s="86">
        <v>8.066568957631028E-5</v>
      </c>
      <c r="R504" s="72">
        <v>23</v>
      </c>
      <c r="S504" s="72">
        <v>17</v>
      </c>
      <c r="T504" s="85">
        <v>0.73913043478260865</v>
      </c>
      <c r="U504" s="72" t="s">
        <v>133</v>
      </c>
      <c r="V504" s="72">
        <v>0</v>
      </c>
    </row>
    <row r="505" spans="1:22" ht="13.5" customHeight="1">
      <c r="A505" s="72" t="s">
        <v>23</v>
      </c>
      <c r="B505" s="72" t="s">
        <v>146</v>
      </c>
      <c r="C505" s="73" t="s">
        <v>69</v>
      </c>
      <c r="D505" s="72" t="s">
        <v>366</v>
      </c>
      <c r="E505" s="72" t="s">
        <v>363</v>
      </c>
      <c r="F505" s="72" t="s">
        <v>93</v>
      </c>
      <c r="G505" s="73" t="s">
        <v>354</v>
      </c>
      <c r="H505" s="72" t="s">
        <v>42</v>
      </c>
      <c r="I505" s="72"/>
      <c r="J505" s="72"/>
      <c r="K505" s="72"/>
      <c r="L505" s="72"/>
      <c r="M505" s="72"/>
      <c r="N505" s="72">
        <v>21</v>
      </c>
      <c r="O505" s="72">
        <v>282885</v>
      </c>
      <c r="P505" s="72">
        <v>3.853155876062711E-4</v>
      </c>
      <c r="Q505" s="86">
        <v>1.0839071616084404E-3</v>
      </c>
      <c r="R505" s="72">
        <v>307</v>
      </c>
      <c r="S505" s="72">
        <v>-198</v>
      </c>
      <c r="T505" s="85">
        <v>-0.64495114006514664</v>
      </c>
      <c r="U505" s="72" t="s">
        <v>133</v>
      </c>
      <c r="V505" s="72">
        <v>0</v>
      </c>
    </row>
    <row r="506" spans="1:22" ht="13.5" customHeight="1">
      <c r="A506" s="72" t="s">
        <v>23</v>
      </c>
      <c r="B506" s="72" t="s">
        <v>146</v>
      </c>
      <c r="C506" s="73" t="s">
        <v>69</v>
      </c>
      <c r="D506" s="72" t="s">
        <v>367</v>
      </c>
      <c r="E506" s="72" t="s">
        <v>363</v>
      </c>
      <c r="F506" s="72" t="s">
        <v>109</v>
      </c>
      <c r="G506" s="73" t="s">
        <v>51</v>
      </c>
      <c r="H506" s="72" t="s">
        <v>51</v>
      </c>
      <c r="I506" s="72"/>
      <c r="J506" s="72"/>
      <c r="K506" s="72"/>
      <c r="L506" s="72"/>
      <c r="M506" s="72"/>
      <c r="N506" s="72">
        <v>10</v>
      </c>
      <c r="O506" s="72">
        <v>282885</v>
      </c>
      <c r="P506" s="72">
        <v>8.3779627763932345E-4</v>
      </c>
      <c r="Q506" s="86">
        <v>1.4280277212541282E-3</v>
      </c>
      <c r="R506" s="72">
        <v>404</v>
      </c>
      <c r="S506" s="72">
        <v>-167</v>
      </c>
      <c r="T506" s="85">
        <v>-0.4133663366336634</v>
      </c>
      <c r="U506" s="72" t="s">
        <v>133</v>
      </c>
      <c r="V506" s="72">
        <v>0</v>
      </c>
    </row>
    <row r="507" spans="1:22" ht="13.5" customHeight="1">
      <c r="A507" s="72" t="s">
        <v>23</v>
      </c>
      <c r="B507" s="72" t="s">
        <v>146</v>
      </c>
      <c r="C507" s="73" t="s">
        <v>69</v>
      </c>
      <c r="D507" s="72" t="s">
        <v>366</v>
      </c>
      <c r="E507" s="72" t="s">
        <v>363</v>
      </c>
      <c r="F507" s="72" t="s">
        <v>80</v>
      </c>
      <c r="G507" s="73" t="s">
        <v>26</v>
      </c>
      <c r="H507" s="72" t="s">
        <v>26</v>
      </c>
      <c r="I507" s="72"/>
      <c r="J507" s="72"/>
      <c r="K507" s="72"/>
      <c r="L507" s="72"/>
      <c r="M507" s="72"/>
      <c r="N507" s="72">
        <v>8</v>
      </c>
      <c r="O507" s="72">
        <v>282885</v>
      </c>
      <c r="P507" s="72">
        <v>2.1210032345299326E-5</v>
      </c>
      <c r="Q507" s="86">
        <v>1.6024742201959825E-5</v>
      </c>
      <c r="R507" s="72">
        <v>5</v>
      </c>
      <c r="S507" s="72">
        <v>1</v>
      </c>
      <c r="T507" s="85">
        <v>0.19999999999999996</v>
      </c>
      <c r="U507" s="72" t="s">
        <v>133</v>
      </c>
      <c r="V507" s="72">
        <v>0</v>
      </c>
    </row>
    <row r="508" spans="1:22" ht="13.5" customHeight="1">
      <c r="A508" s="72" t="s">
        <v>23</v>
      </c>
      <c r="B508" s="72" t="s">
        <v>146</v>
      </c>
      <c r="C508" s="73" t="s">
        <v>69</v>
      </c>
      <c r="D508" s="72" t="s">
        <v>366</v>
      </c>
      <c r="E508" s="72" t="s">
        <v>363</v>
      </c>
      <c r="F508" s="72" t="s">
        <v>95</v>
      </c>
      <c r="G508" s="73" t="s">
        <v>355</v>
      </c>
      <c r="H508" s="72" t="s">
        <v>43</v>
      </c>
      <c r="I508" s="72"/>
      <c r="J508" s="72"/>
      <c r="K508" s="72"/>
      <c r="L508" s="72"/>
      <c r="M508" s="72"/>
      <c r="N508" s="72">
        <v>8</v>
      </c>
      <c r="O508" s="72">
        <v>305643</v>
      </c>
      <c r="P508" s="72">
        <v>1.4121049721407E-2</v>
      </c>
      <c r="Q508" s="86">
        <v>9.1938915741569226E-3</v>
      </c>
      <c r="R508" s="72">
        <v>2810</v>
      </c>
      <c r="S508" s="72">
        <v>1506</v>
      </c>
      <c r="T508" s="85">
        <v>0.53594306049822071</v>
      </c>
      <c r="U508" s="72" t="s">
        <v>135</v>
      </c>
      <c r="V508" s="72">
        <v>1</v>
      </c>
    </row>
    <row r="509" spans="1:22" ht="13.5" customHeight="1">
      <c r="A509" s="72" t="s">
        <v>23</v>
      </c>
      <c r="B509" s="72" t="s">
        <v>146</v>
      </c>
      <c r="C509" s="73" t="s">
        <v>69</v>
      </c>
      <c r="D509" s="72" t="s">
        <v>370</v>
      </c>
      <c r="E509" s="72" t="s">
        <v>360</v>
      </c>
      <c r="F509" s="72" t="s">
        <v>100</v>
      </c>
      <c r="G509" s="73" t="s">
        <v>101</v>
      </c>
      <c r="H509" s="72" t="s">
        <v>101</v>
      </c>
      <c r="I509" s="72"/>
      <c r="J509" s="72"/>
      <c r="K509" s="72"/>
      <c r="L509" s="72"/>
      <c r="M509" s="72"/>
      <c r="N509" s="72"/>
      <c r="O509" s="72">
        <v>305643</v>
      </c>
      <c r="P509" s="72">
        <v>0</v>
      </c>
      <c r="Q509" s="86">
        <v>2.2086762611347116E-3</v>
      </c>
      <c r="R509" s="72">
        <v>675</v>
      </c>
      <c r="S509" s="72">
        <v>-675</v>
      </c>
      <c r="T509" s="85">
        <v>-1</v>
      </c>
      <c r="U509" s="72" t="s">
        <v>135</v>
      </c>
      <c r="V509" s="72">
        <v>1</v>
      </c>
    </row>
    <row r="510" spans="1:22" ht="13.5" customHeight="1">
      <c r="A510" s="72" t="s">
        <v>23</v>
      </c>
      <c r="B510" s="72" t="s">
        <v>146</v>
      </c>
      <c r="C510" s="73" t="s">
        <v>69</v>
      </c>
      <c r="D510" s="72" t="s">
        <v>370</v>
      </c>
      <c r="E510" s="72" t="s">
        <v>361</v>
      </c>
      <c r="F510" s="72" t="s">
        <v>100</v>
      </c>
      <c r="G510" s="73" t="s">
        <v>101</v>
      </c>
      <c r="H510" s="72" t="s">
        <v>101</v>
      </c>
      <c r="I510" s="72"/>
      <c r="J510" s="72"/>
      <c r="K510" s="72"/>
      <c r="L510" s="72"/>
      <c r="M510" s="72"/>
      <c r="N510" s="72"/>
      <c r="O510" s="72">
        <v>305643</v>
      </c>
      <c r="P510" s="72">
        <v>3.6316879496667683E-4</v>
      </c>
      <c r="Q510" s="86">
        <v>6.8376722070839942E-4</v>
      </c>
      <c r="R510" s="72">
        <v>209</v>
      </c>
      <c r="S510" s="72">
        <v>-98</v>
      </c>
      <c r="T510" s="85">
        <v>-0.46889952153110048</v>
      </c>
      <c r="U510" s="72" t="s">
        <v>135</v>
      </c>
      <c r="V510" s="72">
        <v>0</v>
      </c>
    </row>
    <row r="511" spans="1:22" ht="13.5" customHeight="1">
      <c r="A511" s="72" t="s">
        <v>23</v>
      </c>
      <c r="B511" s="72" t="s">
        <v>146</v>
      </c>
      <c r="C511" s="73" t="s">
        <v>69</v>
      </c>
      <c r="D511" s="72" t="s">
        <v>370</v>
      </c>
      <c r="E511" s="72" t="s">
        <v>360</v>
      </c>
      <c r="F511" s="72" t="s">
        <v>102</v>
      </c>
      <c r="G511" s="73" t="s">
        <v>103</v>
      </c>
      <c r="H511" s="72" t="s">
        <v>103</v>
      </c>
      <c r="I511" s="72"/>
      <c r="J511" s="72"/>
      <c r="K511" s="72"/>
      <c r="L511" s="72"/>
      <c r="M511" s="72"/>
      <c r="N511" s="72"/>
      <c r="O511" s="72">
        <v>305643</v>
      </c>
      <c r="P511" s="72">
        <v>1.3319460939723795E-2</v>
      </c>
      <c r="Q511" s="86">
        <v>1.7699771992152287E-2</v>
      </c>
      <c r="R511" s="72">
        <v>5410</v>
      </c>
      <c r="S511" s="72">
        <v>-1339</v>
      </c>
      <c r="T511" s="85">
        <v>-0.2475046210720887</v>
      </c>
      <c r="U511" s="72" t="s">
        <v>135</v>
      </c>
      <c r="V511" s="72">
        <v>0</v>
      </c>
    </row>
    <row r="512" spans="1:22" ht="13.5" customHeight="1">
      <c r="A512" s="72" t="s">
        <v>23</v>
      </c>
      <c r="B512" s="72" t="s">
        <v>146</v>
      </c>
      <c r="C512" s="73" t="s">
        <v>69</v>
      </c>
      <c r="D512" s="72" t="s">
        <v>370</v>
      </c>
      <c r="E512" s="72" t="s">
        <v>361</v>
      </c>
      <c r="F512" s="72" t="s">
        <v>102</v>
      </c>
      <c r="G512" s="73" t="s">
        <v>103</v>
      </c>
      <c r="H512" s="72" t="s">
        <v>103</v>
      </c>
      <c r="I512" s="72"/>
      <c r="J512" s="72"/>
      <c r="K512" s="72"/>
      <c r="L512" s="72"/>
      <c r="M512" s="72"/>
      <c r="N512" s="72"/>
      <c r="O512" s="72">
        <v>305643</v>
      </c>
      <c r="P512" s="72">
        <v>1.4395880160841243E-4</v>
      </c>
      <c r="Q512" s="86">
        <v>1.4395880160841243E-4</v>
      </c>
      <c r="R512" s="72">
        <v>44</v>
      </c>
      <c r="S512" s="72">
        <v>0</v>
      </c>
      <c r="T512" s="85">
        <v>0</v>
      </c>
      <c r="U512" s="72" t="s">
        <v>135</v>
      </c>
      <c r="V512" s="72">
        <v>0</v>
      </c>
    </row>
    <row r="513" spans="1:22" ht="13.5" customHeight="1">
      <c r="A513" s="72" t="s">
        <v>23</v>
      </c>
      <c r="B513" s="72" t="s">
        <v>146</v>
      </c>
      <c r="C513" s="73" t="s">
        <v>69</v>
      </c>
      <c r="D513" s="72" t="s">
        <v>370</v>
      </c>
      <c r="E513" s="72" t="s">
        <v>360</v>
      </c>
      <c r="F513" s="72" t="s">
        <v>104</v>
      </c>
      <c r="G513" s="73" t="s">
        <v>105</v>
      </c>
      <c r="H513" s="72" t="s">
        <v>105</v>
      </c>
      <c r="I513" s="72"/>
      <c r="J513" s="72"/>
      <c r="K513" s="72"/>
      <c r="L513" s="72"/>
      <c r="M513" s="72"/>
      <c r="N513" s="72"/>
      <c r="O513" s="72">
        <v>305643</v>
      </c>
      <c r="P513" s="72">
        <v>2.1037615780502088E-3</v>
      </c>
      <c r="Q513" s="86">
        <v>2.1055331719514962E-3</v>
      </c>
      <c r="R513" s="72">
        <v>644</v>
      </c>
      <c r="S513" s="72">
        <v>-1</v>
      </c>
      <c r="T513" s="85">
        <v>-1.5527950310558758E-3</v>
      </c>
      <c r="U513" s="72" t="s">
        <v>135</v>
      </c>
      <c r="V513" s="72">
        <v>0</v>
      </c>
    </row>
    <row r="514" spans="1:22" ht="13.5" customHeight="1">
      <c r="A514" s="72" t="s">
        <v>23</v>
      </c>
      <c r="B514" s="72" t="s">
        <v>146</v>
      </c>
      <c r="C514" s="73" t="s">
        <v>69</v>
      </c>
      <c r="D514" s="72" t="s">
        <v>370</v>
      </c>
      <c r="E514" s="72" t="s">
        <v>361</v>
      </c>
      <c r="F514" s="72" t="s">
        <v>104</v>
      </c>
      <c r="G514" s="73" t="s">
        <v>105</v>
      </c>
      <c r="H514" s="72" t="s">
        <v>105</v>
      </c>
      <c r="I514" s="72"/>
      <c r="J514" s="72"/>
      <c r="K514" s="72"/>
      <c r="L514" s="72"/>
      <c r="M514" s="72"/>
      <c r="N514" s="72"/>
      <c r="O514" s="72">
        <v>305643</v>
      </c>
      <c r="P514" s="72">
        <v>9.6583268715462155E-3</v>
      </c>
      <c r="Q514" s="86">
        <v>9.4901365120153378E-3</v>
      </c>
      <c r="R514" s="72">
        <v>2901</v>
      </c>
      <c r="S514" s="72">
        <v>51</v>
      </c>
      <c r="T514" s="85">
        <v>1.7580144777662898E-2</v>
      </c>
      <c r="U514" s="72" t="s">
        <v>135</v>
      </c>
      <c r="V514" s="72">
        <v>0</v>
      </c>
    </row>
    <row r="515" spans="1:22" ht="13.5" customHeight="1">
      <c r="A515" s="72" t="s">
        <v>23</v>
      </c>
      <c r="B515" s="72" t="s">
        <v>146</v>
      </c>
      <c r="C515" s="73" t="s">
        <v>69</v>
      </c>
      <c r="D515" s="72" t="s">
        <v>370</v>
      </c>
      <c r="E515" s="72" t="s">
        <v>360</v>
      </c>
      <c r="F515" s="72" t="s">
        <v>106</v>
      </c>
      <c r="G515" s="73" t="s">
        <v>47</v>
      </c>
      <c r="H515" s="72" t="s">
        <v>47</v>
      </c>
      <c r="I515" s="72"/>
      <c r="J515" s="72"/>
      <c r="K515" s="72"/>
      <c r="L515" s="72"/>
      <c r="M515" s="72"/>
      <c r="N515" s="72"/>
      <c r="O515" s="72">
        <v>305643</v>
      </c>
      <c r="P515" s="72">
        <v>4.50525613215418E-3</v>
      </c>
      <c r="Q515" s="86">
        <v>4.3548543873536101E-3</v>
      </c>
      <c r="R515" s="72">
        <v>1331</v>
      </c>
      <c r="S515" s="72">
        <v>46</v>
      </c>
      <c r="T515" s="85">
        <v>3.4560480841472563E-2</v>
      </c>
      <c r="U515" s="72" t="s">
        <v>135</v>
      </c>
      <c r="V515" s="72">
        <v>0</v>
      </c>
    </row>
    <row r="516" spans="1:22" ht="13.5" customHeight="1">
      <c r="A516" s="72" t="s">
        <v>23</v>
      </c>
      <c r="B516" s="72" t="s">
        <v>146</v>
      </c>
      <c r="C516" s="73" t="s">
        <v>69</v>
      </c>
      <c r="D516" s="72" t="s">
        <v>370</v>
      </c>
      <c r="E516" s="72" t="s">
        <v>361</v>
      </c>
      <c r="F516" s="72" t="s">
        <v>106</v>
      </c>
      <c r="G516" s="73" t="s">
        <v>47</v>
      </c>
      <c r="H516" s="72" t="s">
        <v>47</v>
      </c>
      <c r="I516" s="72"/>
      <c r="J516" s="72"/>
      <c r="K516" s="72"/>
      <c r="L516" s="72"/>
      <c r="M516" s="72"/>
      <c r="N516" s="72"/>
      <c r="O516" s="72">
        <v>305643</v>
      </c>
      <c r="P516" s="72">
        <v>4.7113789617298613E-4</v>
      </c>
      <c r="Q516" s="86">
        <v>3.2886202593288721E-4</v>
      </c>
      <c r="R516" s="72">
        <v>101</v>
      </c>
      <c r="S516" s="72">
        <v>43</v>
      </c>
      <c r="T516" s="85">
        <v>0.42574257425742568</v>
      </c>
      <c r="U516" s="72" t="s">
        <v>135</v>
      </c>
      <c r="V516" s="72">
        <v>0</v>
      </c>
    </row>
    <row r="517" spans="1:22" ht="13.5" customHeight="1">
      <c r="A517" s="72" t="s">
        <v>23</v>
      </c>
      <c r="B517" s="72" t="s">
        <v>142</v>
      </c>
      <c r="C517" s="73" t="s">
        <v>70</v>
      </c>
      <c r="D517" s="72" t="s">
        <v>366</v>
      </c>
      <c r="E517" s="72" t="s">
        <v>363</v>
      </c>
      <c r="F517" s="72" t="s">
        <v>81</v>
      </c>
      <c r="G517" s="73" t="s">
        <v>28</v>
      </c>
      <c r="H517" s="72" t="s">
        <v>28</v>
      </c>
      <c r="I517" s="72"/>
      <c r="J517" s="72"/>
      <c r="K517" s="72"/>
      <c r="L517" s="72"/>
      <c r="M517" s="72"/>
      <c r="N517" s="72">
        <v>5827</v>
      </c>
      <c r="O517" s="72">
        <v>305643</v>
      </c>
      <c r="P517" s="72">
        <v>2.9446118510811632E-4</v>
      </c>
      <c r="Q517" s="86">
        <v>2.8770854560624949E-4</v>
      </c>
      <c r="R517" s="72">
        <v>88</v>
      </c>
      <c r="S517" s="72">
        <v>2</v>
      </c>
      <c r="T517" s="85">
        <v>2.2727272727272707E-2</v>
      </c>
      <c r="U517" s="72" t="s">
        <v>135</v>
      </c>
      <c r="V517" s="72">
        <v>0</v>
      </c>
    </row>
    <row r="518" spans="1:22" ht="13.5" customHeight="1">
      <c r="A518" s="72" t="s">
        <v>23</v>
      </c>
      <c r="B518" s="72" t="s">
        <v>142</v>
      </c>
      <c r="C518" s="73" t="s">
        <v>70</v>
      </c>
      <c r="D518" s="72" t="s">
        <v>366</v>
      </c>
      <c r="E518" s="72" t="s">
        <v>363</v>
      </c>
      <c r="F518" s="72" t="s">
        <v>84</v>
      </c>
      <c r="G518" s="73" t="s">
        <v>345</v>
      </c>
      <c r="H518" s="72" t="s">
        <v>33</v>
      </c>
      <c r="I518" s="72"/>
      <c r="J518" s="72"/>
      <c r="K518" s="72"/>
      <c r="L518" s="72"/>
      <c r="M518" s="72"/>
      <c r="N518" s="72">
        <v>2647</v>
      </c>
      <c r="O518" s="72">
        <v>305643</v>
      </c>
      <c r="P518" s="72">
        <v>0</v>
      </c>
      <c r="Q518" s="86">
        <v>1.0148003437167622E-3</v>
      </c>
      <c r="R518" s="72">
        <v>310</v>
      </c>
      <c r="S518" s="72">
        <v>-310</v>
      </c>
      <c r="T518" s="85">
        <v>-1</v>
      </c>
      <c r="U518" s="72" t="s">
        <v>135</v>
      </c>
      <c r="V518" s="72">
        <v>0</v>
      </c>
    </row>
    <row r="519" spans="1:22" ht="13.5" customHeight="1">
      <c r="A519" s="72" t="s">
        <v>23</v>
      </c>
      <c r="B519" s="72" t="s">
        <v>142</v>
      </c>
      <c r="C519" s="73" t="s">
        <v>70</v>
      </c>
      <c r="D519" s="72" t="s">
        <v>366</v>
      </c>
      <c r="E519" s="72" t="s">
        <v>363</v>
      </c>
      <c r="F519" s="72" t="s">
        <v>85</v>
      </c>
      <c r="G519" s="73" t="s">
        <v>346</v>
      </c>
      <c r="H519" s="72" t="s">
        <v>25</v>
      </c>
      <c r="I519" s="72"/>
      <c r="J519" s="72"/>
      <c r="K519" s="72"/>
      <c r="L519" s="72"/>
      <c r="M519" s="72"/>
      <c r="N519" s="72">
        <v>1748</v>
      </c>
      <c r="O519" s="72">
        <v>305643</v>
      </c>
      <c r="P519" s="72">
        <v>0</v>
      </c>
      <c r="Q519" s="86">
        <v>2.7360339916758958E-4</v>
      </c>
      <c r="R519" s="72">
        <v>84</v>
      </c>
      <c r="S519" s="72">
        <v>-84</v>
      </c>
      <c r="T519" s="85">
        <v>-1</v>
      </c>
      <c r="U519" s="72" t="s">
        <v>135</v>
      </c>
      <c r="V519" s="72">
        <v>0</v>
      </c>
    </row>
    <row r="520" spans="1:22" ht="13.5" customHeight="1">
      <c r="A520" s="72" t="s">
        <v>23</v>
      </c>
      <c r="B520" s="72" t="s">
        <v>142</v>
      </c>
      <c r="C520" s="73" t="s">
        <v>70</v>
      </c>
      <c r="D520" s="72" t="s">
        <v>369</v>
      </c>
      <c r="E520" s="72" t="s">
        <v>360</v>
      </c>
      <c r="F520" s="72" t="s">
        <v>98</v>
      </c>
      <c r="G520" s="73" t="s">
        <v>99</v>
      </c>
      <c r="H520" s="72" t="s">
        <v>45</v>
      </c>
      <c r="I520" s="72">
        <v>36</v>
      </c>
      <c r="J520" s="72">
        <v>215</v>
      </c>
      <c r="K520" s="72">
        <v>364</v>
      </c>
      <c r="L520" s="72">
        <v>553</v>
      </c>
      <c r="M520" s="72">
        <v>256</v>
      </c>
      <c r="N520" s="72">
        <v>1424</v>
      </c>
      <c r="O520" s="72">
        <v>305643</v>
      </c>
      <c r="P520" s="72">
        <v>0</v>
      </c>
      <c r="Q520" s="86">
        <v>1.7848792676996235E-4</v>
      </c>
      <c r="R520" s="72">
        <v>55</v>
      </c>
      <c r="S520" s="72">
        <v>-55</v>
      </c>
      <c r="T520" s="85">
        <v>-1</v>
      </c>
      <c r="U520" s="72" t="s">
        <v>135</v>
      </c>
      <c r="V520" s="72">
        <v>0</v>
      </c>
    </row>
    <row r="521" spans="1:22" ht="13.5" customHeight="1">
      <c r="A521" s="72" t="s">
        <v>23</v>
      </c>
      <c r="B521" s="72" t="s">
        <v>142</v>
      </c>
      <c r="C521" s="73" t="s">
        <v>70</v>
      </c>
      <c r="D521" s="72" t="s">
        <v>369</v>
      </c>
      <c r="E521" s="72" t="s">
        <v>361</v>
      </c>
      <c r="F521" s="72" t="s">
        <v>98</v>
      </c>
      <c r="G521" s="73" t="s">
        <v>99</v>
      </c>
      <c r="H521" s="72" t="s">
        <v>45</v>
      </c>
      <c r="I521" s="72">
        <v>33</v>
      </c>
      <c r="J521" s="72">
        <v>198</v>
      </c>
      <c r="K521" s="72">
        <v>213</v>
      </c>
      <c r="L521" s="72">
        <v>413</v>
      </c>
      <c r="M521" s="72">
        <v>340</v>
      </c>
      <c r="N521" s="72">
        <v>1197</v>
      </c>
      <c r="O521" s="72">
        <v>305643</v>
      </c>
      <c r="P521" s="72">
        <v>3.2717909456457371E-6</v>
      </c>
      <c r="Q521" s="86">
        <v>1.9414322400630431E-3</v>
      </c>
      <c r="R521" s="72">
        <v>593</v>
      </c>
      <c r="S521" s="72">
        <v>-592</v>
      </c>
      <c r="T521" s="85">
        <v>-0.99831365935919059</v>
      </c>
      <c r="U521" s="72" t="s">
        <v>135</v>
      </c>
      <c r="V521" s="72">
        <v>1</v>
      </c>
    </row>
    <row r="522" spans="1:22" ht="13.5" customHeight="1">
      <c r="A522" s="72" t="s">
        <v>23</v>
      </c>
      <c r="B522" s="72" t="s">
        <v>142</v>
      </c>
      <c r="C522" s="73" t="s">
        <v>70</v>
      </c>
      <c r="D522" s="72" t="s">
        <v>366</v>
      </c>
      <c r="E522" s="72" t="s">
        <v>363</v>
      </c>
      <c r="F522" s="72" t="s">
        <v>91</v>
      </c>
      <c r="G522" s="73" t="s">
        <v>352</v>
      </c>
      <c r="H522" s="72" t="s">
        <v>29</v>
      </c>
      <c r="I522" s="72"/>
      <c r="J522" s="72"/>
      <c r="K522" s="72"/>
      <c r="L522" s="72"/>
      <c r="M522" s="72"/>
      <c r="N522" s="72">
        <v>673</v>
      </c>
      <c r="O522" s="72">
        <v>305643</v>
      </c>
      <c r="P522" s="72">
        <v>1.1254960853021335E-3</v>
      </c>
      <c r="Q522" s="86">
        <v>1.2736161029968792E-3</v>
      </c>
      <c r="R522" s="72">
        <v>389</v>
      </c>
      <c r="S522" s="72">
        <v>-45</v>
      </c>
      <c r="T522" s="85">
        <v>-0.11568123393316199</v>
      </c>
      <c r="U522" s="72" t="s">
        <v>135</v>
      </c>
      <c r="V522" s="72">
        <v>0</v>
      </c>
    </row>
    <row r="523" spans="1:22" ht="13.5" customHeight="1">
      <c r="A523" s="72" t="s">
        <v>23</v>
      </c>
      <c r="B523" s="72" t="s">
        <v>142</v>
      </c>
      <c r="C523" s="73" t="s">
        <v>70</v>
      </c>
      <c r="D523" s="72" t="s">
        <v>366</v>
      </c>
      <c r="E523" s="72" t="s">
        <v>363</v>
      </c>
      <c r="F523" s="72" t="s">
        <v>97</v>
      </c>
      <c r="G523" s="73" t="s">
        <v>31</v>
      </c>
      <c r="H523" s="72" t="s">
        <v>31</v>
      </c>
      <c r="I523" s="72"/>
      <c r="J523" s="72"/>
      <c r="K523" s="72"/>
      <c r="L523" s="72"/>
      <c r="M523" s="72"/>
      <c r="N523" s="72">
        <v>594</v>
      </c>
      <c r="O523" s="72">
        <v>305643</v>
      </c>
      <c r="P523" s="72">
        <v>1.8976387484745275E-4</v>
      </c>
      <c r="Q523" s="86">
        <v>2.9340544744330734E-4</v>
      </c>
      <c r="R523" s="72">
        <v>90</v>
      </c>
      <c r="S523" s="72">
        <v>-32</v>
      </c>
      <c r="T523" s="85">
        <v>-0.35555555555555551</v>
      </c>
      <c r="U523" s="72" t="s">
        <v>135</v>
      </c>
      <c r="V523" s="72">
        <v>0</v>
      </c>
    </row>
    <row r="524" spans="1:22" ht="13.5" customHeight="1">
      <c r="A524" s="72" t="s">
        <v>23</v>
      </c>
      <c r="B524" s="72" t="s">
        <v>142</v>
      </c>
      <c r="C524" s="73" t="s">
        <v>70</v>
      </c>
      <c r="D524" s="72" t="s">
        <v>366</v>
      </c>
      <c r="E524" s="72" t="s">
        <v>363</v>
      </c>
      <c r="F524" s="72" t="s">
        <v>83</v>
      </c>
      <c r="G524" s="73" t="s">
        <v>27</v>
      </c>
      <c r="H524" s="72" t="s">
        <v>27</v>
      </c>
      <c r="I524" s="72"/>
      <c r="J524" s="72"/>
      <c r="K524" s="72"/>
      <c r="L524" s="72"/>
      <c r="M524" s="72"/>
      <c r="N524" s="72">
        <v>581</v>
      </c>
      <c r="O524" s="72">
        <v>305643</v>
      </c>
      <c r="P524" s="72">
        <v>2.290253661952016E-5</v>
      </c>
      <c r="Q524" s="86">
        <v>5.0736749492488366E-5</v>
      </c>
      <c r="R524" s="72">
        <v>16</v>
      </c>
      <c r="S524" s="72">
        <v>-9</v>
      </c>
      <c r="T524" s="85">
        <v>-0.5625</v>
      </c>
      <c r="U524" s="72" t="s">
        <v>135</v>
      </c>
      <c r="V524" s="72">
        <v>0</v>
      </c>
    </row>
    <row r="525" spans="1:22" ht="13.5" customHeight="1">
      <c r="A525" s="72" t="s">
        <v>23</v>
      </c>
      <c r="B525" s="72" t="s">
        <v>142</v>
      </c>
      <c r="C525" s="73" t="s">
        <v>70</v>
      </c>
      <c r="D525" s="72" t="s">
        <v>366</v>
      </c>
      <c r="E525" s="72" t="s">
        <v>363</v>
      </c>
      <c r="F525" s="72" t="s">
        <v>88</v>
      </c>
      <c r="G525" s="73" t="s">
        <v>349</v>
      </c>
      <c r="H525" s="72" t="s">
        <v>34</v>
      </c>
      <c r="I525" s="72"/>
      <c r="J525" s="72"/>
      <c r="K525" s="72"/>
      <c r="L525" s="72"/>
      <c r="M525" s="72"/>
      <c r="N525" s="72">
        <v>412</v>
      </c>
      <c r="O525" s="72">
        <v>305643</v>
      </c>
      <c r="P525" s="72">
        <v>2.1593820241261864E-4</v>
      </c>
      <c r="Q525" s="86">
        <v>2.3237072524386567E-4</v>
      </c>
      <c r="R525" s="72">
        <v>71</v>
      </c>
      <c r="S525" s="72">
        <v>-5</v>
      </c>
      <c r="T525" s="85">
        <v>-7.0422535211267623E-2</v>
      </c>
      <c r="U525" s="72" t="s">
        <v>135</v>
      </c>
      <c r="V525" s="72">
        <v>0</v>
      </c>
    </row>
    <row r="526" spans="1:22" ht="13.5" customHeight="1">
      <c r="A526" s="72" t="s">
        <v>23</v>
      </c>
      <c r="B526" s="72" t="s">
        <v>142</v>
      </c>
      <c r="C526" s="73" t="s">
        <v>70</v>
      </c>
      <c r="D526" s="72" t="s">
        <v>366</v>
      </c>
      <c r="E526" s="72" t="s">
        <v>363</v>
      </c>
      <c r="F526" s="72" t="s">
        <v>92</v>
      </c>
      <c r="G526" s="73" t="s">
        <v>353</v>
      </c>
      <c r="H526" s="72" t="s">
        <v>30</v>
      </c>
      <c r="I526" s="72"/>
      <c r="J526" s="72"/>
      <c r="K526" s="72"/>
      <c r="L526" s="72"/>
      <c r="M526" s="72"/>
      <c r="N526" s="72">
        <v>369</v>
      </c>
      <c r="O526" s="72">
        <v>305643</v>
      </c>
      <c r="P526" s="72">
        <v>1.6686133822793259E-4</v>
      </c>
      <c r="Q526" s="86">
        <v>1.8409247473052899E-4</v>
      </c>
      <c r="R526" s="72">
        <v>56</v>
      </c>
      <c r="S526" s="72">
        <v>-5</v>
      </c>
      <c r="T526" s="85">
        <v>-8.9285714285714302E-2</v>
      </c>
      <c r="U526" s="72" t="s">
        <v>135</v>
      </c>
      <c r="V526" s="72">
        <v>0</v>
      </c>
    </row>
    <row r="527" spans="1:22" ht="13.5" customHeight="1">
      <c r="A527" s="72" t="s">
        <v>23</v>
      </c>
      <c r="B527" s="72" t="s">
        <v>142</v>
      </c>
      <c r="C527" s="73" t="s">
        <v>70</v>
      </c>
      <c r="D527" s="72" t="s">
        <v>366</v>
      </c>
      <c r="E527" s="72" t="s">
        <v>363</v>
      </c>
      <c r="F527" s="72" t="s">
        <v>96</v>
      </c>
      <c r="G527" s="73" t="s">
        <v>32</v>
      </c>
      <c r="H527" s="72" t="s">
        <v>32</v>
      </c>
      <c r="I527" s="72"/>
      <c r="J527" s="72"/>
      <c r="K527" s="72"/>
      <c r="L527" s="72"/>
      <c r="M527" s="72"/>
      <c r="N527" s="72">
        <v>227</v>
      </c>
      <c r="O527" s="72">
        <v>305643</v>
      </c>
      <c r="P527" s="72">
        <v>4.580507323904032E-5</v>
      </c>
      <c r="Q527" s="86">
        <v>8.066568957631028E-5</v>
      </c>
      <c r="R527" s="72">
        <v>25</v>
      </c>
      <c r="S527" s="72">
        <v>-11</v>
      </c>
      <c r="T527" s="85">
        <v>-0.43999999999999995</v>
      </c>
      <c r="U527" s="72" t="s">
        <v>135</v>
      </c>
      <c r="V527" s="72">
        <v>0</v>
      </c>
    </row>
    <row r="528" spans="1:22" ht="13.5" customHeight="1">
      <c r="A528" s="72" t="s">
        <v>23</v>
      </c>
      <c r="B528" s="72" t="s">
        <v>142</v>
      </c>
      <c r="C528" s="73" t="s">
        <v>70</v>
      </c>
      <c r="D528" s="72" t="s">
        <v>370</v>
      </c>
      <c r="E528" s="72" t="s">
        <v>360</v>
      </c>
      <c r="F528" s="72" t="s">
        <v>100</v>
      </c>
      <c r="G528" s="73" t="s">
        <v>101</v>
      </c>
      <c r="H528" s="72" t="s">
        <v>101</v>
      </c>
      <c r="I528" s="72">
        <v>49</v>
      </c>
      <c r="J528" s="72">
        <v>94</v>
      </c>
      <c r="K528" s="72">
        <v>47</v>
      </c>
      <c r="L528" s="72">
        <v>26</v>
      </c>
      <c r="M528" s="72">
        <v>9</v>
      </c>
      <c r="N528" s="72">
        <v>225</v>
      </c>
      <c r="O528" s="72">
        <v>305643</v>
      </c>
      <c r="P528" s="72">
        <v>1.2432805593453802E-3</v>
      </c>
      <c r="Q528" s="86">
        <v>1.0839071616084404E-3</v>
      </c>
      <c r="R528" s="72">
        <v>331</v>
      </c>
      <c r="S528" s="72">
        <v>49</v>
      </c>
      <c r="T528" s="85">
        <v>0.14803625377643503</v>
      </c>
      <c r="U528" s="72" t="s">
        <v>135</v>
      </c>
      <c r="V528" s="72">
        <v>0</v>
      </c>
    </row>
    <row r="529" spans="1:22" ht="13.5" customHeight="1">
      <c r="A529" s="72" t="s">
        <v>23</v>
      </c>
      <c r="B529" s="72" t="s">
        <v>142</v>
      </c>
      <c r="C529" s="73" t="s">
        <v>70</v>
      </c>
      <c r="D529" s="72" t="s">
        <v>370</v>
      </c>
      <c r="E529" s="72" t="s">
        <v>361</v>
      </c>
      <c r="F529" s="72" t="s">
        <v>102</v>
      </c>
      <c r="G529" s="73" t="s">
        <v>103</v>
      </c>
      <c r="H529" s="72" t="s">
        <v>103</v>
      </c>
      <c r="I529" s="72">
        <v>16</v>
      </c>
      <c r="J529" s="72">
        <v>117</v>
      </c>
      <c r="K529" s="72">
        <v>44</v>
      </c>
      <c r="L529" s="72">
        <v>31</v>
      </c>
      <c r="M529" s="72">
        <v>16</v>
      </c>
      <c r="N529" s="72">
        <v>224</v>
      </c>
      <c r="O529" s="72">
        <v>305643</v>
      </c>
      <c r="P529" s="72">
        <v>1.3152599601495862E-3</v>
      </c>
      <c r="Q529" s="86">
        <v>1.4280277212541282E-3</v>
      </c>
      <c r="R529" s="72">
        <v>436</v>
      </c>
      <c r="S529" s="72">
        <v>-34</v>
      </c>
      <c r="T529" s="85">
        <v>-7.7981651376146766E-2</v>
      </c>
      <c r="U529" s="72" t="s">
        <v>135</v>
      </c>
      <c r="V529" s="72">
        <v>0</v>
      </c>
    </row>
    <row r="530" spans="1:22" ht="13.5" customHeight="1">
      <c r="A530" s="72" t="s">
        <v>23</v>
      </c>
      <c r="B530" s="72" t="s">
        <v>142</v>
      </c>
      <c r="C530" s="73" t="s">
        <v>70</v>
      </c>
      <c r="D530" s="72" t="s">
        <v>370</v>
      </c>
      <c r="E530" s="72" t="s">
        <v>361</v>
      </c>
      <c r="F530" s="72" t="s">
        <v>100</v>
      </c>
      <c r="G530" s="73" t="s">
        <v>101</v>
      </c>
      <c r="H530" s="72" t="s">
        <v>101</v>
      </c>
      <c r="I530" s="72">
        <v>31</v>
      </c>
      <c r="J530" s="72">
        <v>98</v>
      </c>
      <c r="K530" s="72">
        <v>38</v>
      </c>
      <c r="L530" s="72">
        <v>18</v>
      </c>
      <c r="M530" s="72">
        <v>14</v>
      </c>
      <c r="N530" s="72">
        <v>199</v>
      </c>
      <c r="O530" s="72">
        <v>305643</v>
      </c>
      <c r="P530" s="72">
        <v>0</v>
      </c>
      <c r="Q530" s="86">
        <v>1.6024742201959825E-5</v>
      </c>
      <c r="R530" s="72">
        <v>5</v>
      </c>
      <c r="S530" s="72">
        <v>-5</v>
      </c>
      <c r="T530" s="85">
        <v>-1</v>
      </c>
      <c r="U530" s="72" t="s">
        <v>135</v>
      </c>
      <c r="V530" s="72">
        <v>0</v>
      </c>
    </row>
    <row r="531" spans="1:22" ht="13.5" customHeight="1">
      <c r="A531" s="72" t="s">
        <v>23</v>
      </c>
      <c r="B531" s="72" t="s">
        <v>142</v>
      </c>
      <c r="C531" s="73" t="s">
        <v>70</v>
      </c>
      <c r="D531" s="72" t="s">
        <v>370</v>
      </c>
      <c r="E531" s="72" t="s">
        <v>360</v>
      </c>
      <c r="F531" s="72" t="s">
        <v>102</v>
      </c>
      <c r="G531" s="73" t="s">
        <v>103</v>
      </c>
      <c r="H531" s="72" t="s">
        <v>103</v>
      </c>
      <c r="I531" s="72">
        <v>20</v>
      </c>
      <c r="J531" s="72">
        <v>79</v>
      </c>
      <c r="K531" s="72">
        <v>39</v>
      </c>
      <c r="L531" s="72">
        <v>35</v>
      </c>
      <c r="M531" s="72">
        <v>8</v>
      </c>
      <c r="N531" s="72">
        <v>181</v>
      </c>
      <c r="O531" s="72">
        <v>277141</v>
      </c>
      <c r="P531" s="72">
        <v>6.1484948095013011E-3</v>
      </c>
      <c r="Q531" s="86">
        <v>9.1938915741569226E-3</v>
      </c>
      <c r="R531" s="72">
        <v>2548</v>
      </c>
      <c r="S531" s="72">
        <v>-844</v>
      </c>
      <c r="T531" s="85">
        <v>-0.33124018838304548</v>
      </c>
      <c r="U531" s="72" t="s">
        <v>137</v>
      </c>
      <c r="V531" s="72">
        <v>0</v>
      </c>
    </row>
    <row r="532" spans="1:22" ht="13.5" customHeight="1">
      <c r="A532" s="72" t="s">
        <v>23</v>
      </c>
      <c r="B532" s="72" t="s">
        <v>142</v>
      </c>
      <c r="C532" s="73" t="s">
        <v>70</v>
      </c>
      <c r="D532" s="72" t="s">
        <v>366</v>
      </c>
      <c r="E532" s="72" t="s">
        <v>363</v>
      </c>
      <c r="F532" s="72" t="s">
        <v>87</v>
      </c>
      <c r="G532" s="73" t="s">
        <v>348</v>
      </c>
      <c r="H532" s="72" t="s">
        <v>38</v>
      </c>
      <c r="I532" s="72"/>
      <c r="J532" s="72"/>
      <c r="K532" s="72"/>
      <c r="L532" s="72"/>
      <c r="M532" s="72"/>
      <c r="N532" s="72">
        <v>127</v>
      </c>
      <c r="O532" s="72">
        <v>277141</v>
      </c>
      <c r="P532" s="72">
        <v>6.0149887602339606E-3</v>
      </c>
      <c r="Q532" s="86">
        <v>2.2086762611347116E-3</v>
      </c>
      <c r="R532" s="72">
        <v>612</v>
      </c>
      <c r="S532" s="72">
        <v>1055</v>
      </c>
      <c r="T532" s="85">
        <v>1.7238562091503269</v>
      </c>
      <c r="U532" s="72" t="s">
        <v>137</v>
      </c>
      <c r="V532" s="72">
        <v>1</v>
      </c>
    </row>
    <row r="533" spans="1:22" ht="13.5" customHeight="1">
      <c r="A533" s="72" t="s">
        <v>23</v>
      </c>
      <c r="B533" s="72" t="s">
        <v>142</v>
      </c>
      <c r="C533" s="73" t="s">
        <v>70</v>
      </c>
      <c r="D533" s="72" t="s">
        <v>367</v>
      </c>
      <c r="E533" s="72" t="s">
        <v>363</v>
      </c>
      <c r="F533" s="72" t="s">
        <v>107</v>
      </c>
      <c r="G533" s="73" t="s">
        <v>49</v>
      </c>
      <c r="H533" s="72" t="s">
        <v>49</v>
      </c>
      <c r="I533" s="72"/>
      <c r="J533" s="72"/>
      <c r="K533" s="72"/>
      <c r="L533" s="72"/>
      <c r="M533" s="72"/>
      <c r="N533" s="72">
        <v>101</v>
      </c>
      <c r="O533" s="72">
        <v>277141</v>
      </c>
      <c r="P533" s="72">
        <v>7.5773703638220262E-5</v>
      </c>
      <c r="Q533" s="86">
        <v>1.2542301865672633E-4</v>
      </c>
      <c r="R533" s="72">
        <v>35</v>
      </c>
      <c r="S533" s="72">
        <v>-14</v>
      </c>
      <c r="T533" s="85">
        <v>-0.4</v>
      </c>
      <c r="U533" s="72" t="s">
        <v>137</v>
      </c>
      <c r="V533" s="72">
        <v>0</v>
      </c>
    </row>
    <row r="534" spans="1:22" ht="13.5" customHeight="1">
      <c r="A534" s="72" t="s">
        <v>23</v>
      </c>
      <c r="B534" s="72" t="s">
        <v>142</v>
      </c>
      <c r="C534" s="73" t="s">
        <v>70</v>
      </c>
      <c r="D534" s="72" t="s">
        <v>366</v>
      </c>
      <c r="E534" s="72" t="s">
        <v>363</v>
      </c>
      <c r="F534" s="72" t="s">
        <v>89</v>
      </c>
      <c r="G534" s="73" t="s">
        <v>350</v>
      </c>
      <c r="H534" s="72" t="s">
        <v>39</v>
      </c>
      <c r="I534" s="72"/>
      <c r="J534" s="72"/>
      <c r="K534" s="72"/>
      <c r="L534" s="72"/>
      <c r="M534" s="72"/>
      <c r="N534" s="72">
        <v>88</v>
      </c>
      <c r="O534" s="72">
        <v>277141</v>
      </c>
      <c r="P534" s="72">
        <v>1.2340288878224441E-3</v>
      </c>
      <c r="Q534" s="86">
        <v>6.8376722070839942E-4</v>
      </c>
      <c r="R534" s="72">
        <v>189</v>
      </c>
      <c r="S534" s="72">
        <v>153</v>
      </c>
      <c r="T534" s="85">
        <v>0.80952380952380953</v>
      </c>
      <c r="U534" s="72" t="s">
        <v>137</v>
      </c>
      <c r="V534" s="72">
        <v>0</v>
      </c>
    </row>
    <row r="535" spans="1:22" ht="13.5" customHeight="1">
      <c r="A535" s="72" t="s">
        <v>23</v>
      </c>
      <c r="B535" s="72" t="s">
        <v>142</v>
      </c>
      <c r="C535" s="73" t="s">
        <v>70</v>
      </c>
      <c r="D535" s="72" t="s">
        <v>367</v>
      </c>
      <c r="E535" s="72" t="s">
        <v>363</v>
      </c>
      <c r="F535" s="72" t="s">
        <v>108</v>
      </c>
      <c r="G535" s="73" t="s">
        <v>356</v>
      </c>
      <c r="H535" s="72" t="s">
        <v>50</v>
      </c>
      <c r="I535" s="72"/>
      <c r="J535" s="72"/>
      <c r="K535" s="72"/>
      <c r="L535" s="72"/>
      <c r="M535" s="72"/>
      <c r="N535" s="72">
        <v>66</v>
      </c>
      <c r="O535" s="72">
        <v>277141</v>
      </c>
      <c r="P535" s="72">
        <v>1.6190314677366396E-2</v>
      </c>
      <c r="Q535" s="86">
        <v>1.7699771992152287E-2</v>
      </c>
      <c r="R535" s="72">
        <v>4905</v>
      </c>
      <c r="S535" s="72">
        <v>-418</v>
      </c>
      <c r="T535" s="85">
        <v>-8.5219164118246704E-2</v>
      </c>
      <c r="U535" s="72" t="s">
        <v>137</v>
      </c>
      <c r="V535" s="72">
        <v>0</v>
      </c>
    </row>
    <row r="536" spans="1:22" ht="13.5" customHeight="1">
      <c r="A536" s="72" t="s">
        <v>23</v>
      </c>
      <c r="B536" s="72" t="s">
        <v>142</v>
      </c>
      <c r="C536" s="73" t="s">
        <v>70</v>
      </c>
      <c r="D536" s="72" t="s">
        <v>366</v>
      </c>
      <c r="E536" s="72" t="s">
        <v>363</v>
      </c>
      <c r="F536" s="72" t="s">
        <v>94</v>
      </c>
      <c r="G536" s="73" t="s">
        <v>36</v>
      </c>
      <c r="H536" s="72" t="s">
        <v>36</v>
      </c>
      <c r="I536" s="72"/>
      <c r="J536" s="72"/>
      <c r="K536" s="72"/>
      <c r="L536" s="72"/>
      <c r="M536" s="72"/>
      <c r="N536" s="72">
        <v>66</v>
      </c>
      <c r="O536" s="72">
        <v>277141</v>
      </c>
      <c r="P536" s="72">
        <v>1.4433086407280047E-4</v>
      </c>
      <c r="Q536" s="86">
        <v>1.4395880160841243E-4</v>
      </c>
      <c r="R536" s="72">
        <v>40</v>
      </c>
      <c r="S536" s="72">
        <v>0</v>
      </c>
      <c r="T536" s="85">
        <v>0</v>
      </c>
      <c r="U536" s="72" t="s">
        <v>137</v>
      </c>
      <c r="V536" s="72">
        <v>0</v>
      </c>
    </row>
    <row r="537" spans="1:22" ht="13.5" customHeight="1">
      <c r="A537" s="72" t="s">
        <v>23</v>
      </c>
      <c r="B537" s="72" t="s">
        <v>142</v>
      </c>
      <c r="C537" s="73" t="s">
        <v>70</v>
      </c>
      <c r="D537" s="72" t="s">
        <v>366</v>
      </c>
      <c r="E537" s="72" t="s">
        <v>363</v>
      </c>
      <c r="F537" s="72" t="s">
        <v>86</v>
      </c>
      <c r="G537" s="73" t="s">
        <v>347</v>
      </c>
      <c r="H537" s="72" t="s">
        <v>40</v>
      </c>
      <c r="I537" s="72"/>
      <c r="J537" s="72"/>
      <c r="K537" s="72"/>
      <c r="L537" s="72"/>
      <c r="M537" s="72"/>
      <c r="N537" s="72">
        <v>43</v>
      </c>
      <c r="O537" s="72">
        <v>277141</v>
      </c>
      <c r="P537" s="72">
        <v>3.0020819727142501E-3</v>
      </c>
      <c r="Q537" s="86">
        <v>2.1055331719514962E-3</v>
      </c>
      <c r="R537" s="72">
        <v>584</v>
      </c>
      <c r="S537" s="72">
        <v>248</v>
      </c>
      <c r="T537" s="85">
        <v>0.42465753424657526</v>
      </c>
      <c r="U537" s="72" t="s">
        <v>137</v>
      </c>
      <c r="V537" s="72">
        <v>0</v>
      </c>
    </row>
    <row r="538" spans="1:22" ht="13.5" customHeight="1">
      <c r="A538" s="72" t="s">
        <v>23</v>
      </c>
      <c r="B538" s="72" t="s">
        <v>142</v>
      </c>
      <c r="C538" s="73" t="s">
        <v>70</v>
      </c>
      <c r="D538" s="72" t="s">
        <v>370</v>
      </c>
      <c r="E538" s="72" t="s">
        <v>360</v>
      </c>
      <c r="F538" s="72" t="s">
        <v>106</v>
      </c>
      <c r="G538" s="73" t="s">
        <v>47</v>
      </c>
      <c r="H538" s="72" t="s">
        <v>47</v>
      </c>
      <c r="I538" s="72">
        <v>0</v>
      </c>
      <c r="J538" s="72">
        <v>14</v>
      </c>
      <c r="K538" s="72">
        <v>13</v>
      </c>
      <c r="L538" s="72">
        <v>9</v>
      </c>
      <c r="M538" s="72">
        <v>4</v>
      </c>
      <c r="N538" s="72">
        <v>40</v>
      </c>
      <c r="O538" s="72">
        <v>277141</v>
      </c>
      <c r="P538" s="72">
        <v>8.1005697460859276E-3</v>
      </c>
      <c r="Q538" s="86">
        <v>9.4901365120153378E-3</v>
      </c>
      <c r="R538" s="72">
        <v>2630</v>
      </c>
      <c r="S538" s="72">
        <v>-385</v>
      </c>
      <c r="T538" s="85">
        <v>-0.14638783269961975</v>
      </c>
      <c r="U538" s="72" t="s">
        <v>137</v>
      </c>
      <c r="V538" s="72">
        <v>0</v>
      </c>
    </row>
    <row r="539" spans="1:22" ht="13.5" customHeight="1">
      <c r="A539" s="72" t="s">
        <v>23</v>
      </c>
      <c r="B539" s="72" t="s">
        <v>142</v>
      </c>
      <c r="C539" s="73" t="s">
        <v>70</v>
      </c>
      <c r="D539" s="72" t="s">
        <v>366</v>
      </c>
      <c r="E539" s="72" t="s">
        <v>363</v>
      </c>
      <c r="F539" s="72" t="s">
        <v>82</v>
      </c>
      <c r="G539" s="73" t="s">
        <v>41</v>
      </c>
      <c r="H539" s="72" t="s">
        <v>41</v>
      </c>
      <c r="I539" s="72"/>
      <c r="J539" s="72"/>
      <c r="K539" s="72"/>
      <c r="L539" s="72"/>
      <c r="M539" s="72"/>
      <c r="N539" s="72">
        <v>39</v>
      </c>
      <c r="O539" s="72">
        <v>277141</v>
      </c>
      <c r="P539" s="72">
        <v>4.4453906134422549E-3</v>
      </c>
      <c r="Q539" s="86">
        <v>4.3548543873536101E-3</v>
      </c>
      <c r="R539" s="72">
        <v>1207</v>
      </c>
      <c r="S539" s="72">
        <v>25</v>
      </c>
      <c r="T539" s="85">
        <v>2.0712510356255098E-2</v>
      </c>
      <c r="U539" s="72" t="s">
        <v>137</v>
      </c>
      <c r="V539" s="72">
        <v>0</v>
      </c>
    </row>
    <row r="540" spans="1:22" ht="13.5" customHeight="1">
      <c r="A540" s="72" t="s">
        <v>23</v>
      </c>
      <c r="B540" s="72" t="s">
        <v>142</v>
      </c>
      <c r="C540" s="73" t="s">
        <v>70</v>
      </c>
      <c r="D540" s="72" t="s">
        <v>370</v>
      </c>
      <c r="E540" s="72" t="s">
        <v>361</v>
      </c>
      <c r="F540" s="72" t="s">
        <v>106</v>
      </c>
      <c r="G540" s="73" t="s">
        <v>47</v>
      </c>
      <c r="H540" s="72" t="s">
        <v>47</v>
      </c>
      <c r="I540" s="72">
        <v>1</v>
      </c>
      <c r="J540" s="72">
        <v>3</v>
      </c>
      <c r="K540" s="72">
        <v>1</v>
      </c>
      <c r="L540" s="72">
        <v>4</v>
      </c>
      <c r="M540" s="72">
        <v>5</v>
      </c>
      <c r="N540" s="72">
        <v>14</v>
      </c>
      <c r="O540" s="72">
        <v>277141</v>
      </c>
      <c r="P540" s="72">
        <v>3.8608506139474133E-4</v>
      </c>
      <c r="Q540" s="86">
        <v>3.2886202593288721E-4</v>
      </c>
      <c r="R540" s="72">
        <v>91</v>
      </c>
      <c r="S540" s="72">
        <v>16</v>
      </c>
      <c r="T540" s="85">
        <v>0.17582417582417587</v>
      </c>
      <c r="U540" s="72" t="s">
        <v>137</v>
      </c>
      <c r="V540" s="72">
        <v>0</v>
      </c>
    </row>
    <row r="541" spans="1:22" ht="13.5" customHeight="1">
      <c r="A541" s="72" t="s">
        <v>23</v>
      </c>
      <c r="B541" s="72" t="s">
        <v>142</v>
      </c>
      <c r="C541" s="73" t="s">
        <v>70</v>
      </c>
      <c r="D541" s="72" t="s">
        <v>367</v>
      </c>
      <c r="E541" s="72" t="s">
        <v>363</v>
      </c>
      <c r="F541" s="72" t="s">
        <v>109</v>
      </c>
      <c r="G541" s="73" t="s">
        <v>51</v>
      </c>
      <c r="H541" s="72" t="s">
        <v>51</v>
      </c>
      <c r="I541" s="72"/>
      <c r="J541" s="72"/>
      <c r="K541" s="72"/>
      <c r="L541" s="72"/>
      <c r="M541" s="72"/>
      <c r="N541" s="72">
        <v>9</v>
      </c>
      <c r="O541" s="72">
        <v>277141</v>
      </c>
      <c r="P541" s="72">
        <v>2.8866172814560095E-4</v>
      </c>
      <c r="Q541" s="86">
        <v>2.8770854560624949E-4</v>
      </c>
      <c r="R541" s="72">
        <v>80</v>
      </c>
      <c r="S541" s="72">
        <v>0</v>
      </c>
      <c r="T541" s="85">
        <v>0</v>
      </c>
      <c r="U541" s="72" t="s">
        <v>137</v>
      </c>
      <c r="V541" s="72">
        <v>0</v>
      </c>
    </row>
    <row r="542" spans="1:22" ht="13.5" customHeight="1">
      <c r="A542" s="72" t="s">
        <v>23</v>
      </c>
      <c r="B542" s="72" t="s">
        <v>142</v>
      </c>
      <c r="C542" s="73" t="s">
        <v>70</v>
      </c>
      <c r="D542" s="72" t="s">
        <v>366</v>
      </c>
      <c r="E542" s="72" t="s">
        <v>363</v>
      </c>
      <c r="F542" s="72" t="s">
        <v>90</v>
      </c>
      <c r="G542" s="73" t="s">
        <v>351</v>
      </c>
      <c r="H542" s="72" t="s">
        <v>37</v>
      </c>
      <c r="I542" s="72"/>
      <c r="J542" s="72"/>
      <c r="K542" s="72"/>
      <c r="L542" s="72"/>
      <c r="M542" s="72"/>
      <c r="N542" s="72">
        <v>6</v>
      </c>
      <c r="O542" s="72">
        <v>277141</v>
      </c>
      <c r="P542" s="72">
        <v>8.9845962885318307E-4</v>
      </c>
      <c r="Q542" s="86">
        <v>1.0148003437167622E-3</v>
      </c>
      <c r="R542" s="72">
        <v>281</v>
      </c>
      <c r="S542" s="72">
        <v>-32</v>
      </c>
      <c r="T542" s="85">
        <v>-0.11387900355871883</v>
      </c>
      <c r="U542" s="72" t="s">
        <v>137</v>
      </c>
      <c r="V542" s="72">
        <v>0</v>
      </c>
    </row>
    <row r="543" spans="1:22" ht="13.5" customHeight="1">
      <c r="A543" s="72" t="s">
        <v>23</v>
      </c>
      <c r="B543" s="72" t="s">
        <v>142</v>
      </c>
      <c r="C543" s="73" t="s">
        <v>70</v>
      </c>
      <c r="D543" s="72" t="s">
        <v>366</v>
      </c>
      <c r="E543" s="72" t="s">
        <v>363</v>
      </c>
      <c r="F543" s="72" t="s">
        <v>95</v>
      </c>
      <c r="G543" s="73" t="s">
        <v>355</v>
      </c>
      <c r="H543" s="72" t="s">
        <v>43</v>
      </c>
      <c r="I543" s="72"/>
      <c r="J543" s="72"/>
      <c r="K543" s="72"/>
      <c r="L543" s="72"/>
      <c r="M543" s="72"/>
      <c r="N543" s="72">
        <v>6</v>
      </c>
      <c r="O543" s="72">
        <v>277141</v>
      </c>
      <c r="P543" s="72">
        <v>3.2474444416380108E-4</v>
      </c>
      <c r="Q543" s="86">
        <v>2.7360339916758958E-4</v>
      </c>
      <c r="R543" s="72">
        <v>76</v>
      </c>
      <c r="S543" s="72">
        <v>14</v>
      </c>
      <c r="T543" s="85">
        <v>0.18421052631578938</v>
      </c>
      <c r="U543" s="72" t="s">
        <v>137</v>
      </c>
      <c r="V543" s="72">
        <v>0</v>
      </c>
    </row>
    <row r="544" spans="1:22" ht="13.5" customHeight="1">
      <c r="A544" s="72" t="s">
        <v>23</v>
      </c>
      <c r="B544" s="72" t="s">
        <v>142</v>
      </c>
      <c r="C544" s="73" t="s">
        <v>70</v>
      </c>
      <c r="D544" s="72" t="s">
        <v>370</v>
      </c>
      <c r="E544" s="72" t="s">
        <v>360</v>
      </c>
      <c r="F544" s="72" t="s">
        <v>104</v>
      </c>
      <c r="G544" s="73" t="s">
        <v>105</v>
      </c>
      <c r="H544" s="72" t="s">
        <v>105</v>
      </c>
      <c r="I544" s="72">
        <v>0</v>
      </c>
      <c r="J544" s="72">
        <v>1</v>
      </c>
      <c r="K544" s="72">
        <v>1</v>
      </c>
      <c r="L544" s="72">
        <v>2</v>
      </c>
      <c r="M544" s="72">
        <v>0</v>
      </c>
      <c r="N544" s="72">
        <v>4</v>
      </c>
      <c r="O544" s="72">
        <v>277141</v>
      </c>
      <c r="P544" s="72">
        <v>1.9484666649828065E-4</v>
      </c>
      <c r="Q544" s="86">
        <v>1.7848792676996235E-4</v>
      </c>
      <c r="R544" s="72">
        <v>49</v>
      </c>
      <c r="S544" s="72">
        <v>5</v>
      </c>
      <c r="T544" s="85">
        <v>0.1020408163265305</v>
      </c>
      <c r="U544" s="72" t="s">
        <v>137</v>
      </c>
      <c r="V544" s="72">
        <v>0</v>
      </c>
    </row>
    <row r="545" spans="1:22" ht="13.5" customHeight="1">
      <c r="A545" s="72" t="s">
        <v>23</v>
      </c>
      <c r="B545" s="72" t="s">
        <v>142</v>
      </c>
      <c r="C545" s="73" t="s">
        <v>70</v>
      </c>
      <c r="D545" s="72" t="s">
        <v>366</v>
      </c>
      <c r="E545" s="72" t="s">
        <v>363</v>
      </c>
      <c r="F545" s="72" t="s">
        <v>93</v>
      </c>
      <c r="G545" s="73" t="s">
        <v>354</v>
      </c>
      <c r="H545" s="72" t="s">
        <v>42</v>
      </c>
      <c r="I545" s="72"/>
      <c r="J545" s="72"/>
      <c r="K545" s="72"/>
      <c r="L545" s="72"/>
      <c r="M545" s="72"/>
      <c r="N545" s="72">
        <v>4</v>
      </c>
      <c r="O545" s="72">
        <v>277141</v>
      </c>
      <c r="P545" s="72">
        <v>1.9556832081864465E-3</v>
      </c>
      <c r="Q545" s="86">
        <v>1.9414322400630431E-3</v>
      </c>
      <c r="R545" s="72">
        <v>538</v>
      </c>
      <c r="S545" s="72">
        <v>4</v>
      </c>
      <c r="T545" s="85">
        <v>7.4349442379182396E-3</v>
      </c>
      <c r="U545" s="72" t="s">
        <v>137</v>
      </c>
      <c r="V545" s="72">
        <v>0</v>
      </c>
    </row>
    <row r="546" spans="1:22" ht="13.5" customHeight="1">
      <c r="A546" s="72" t="s">
        <v>23</v>
      </c>
      <c r="B546" s="72" t="s">
        <v>142</v>
      </c>
      <c r="C546" s="73" t="s">
        <v>70</v>
      </c>
      <c r="D546" s="72" t="s">
        <v>366</v>
      </c>
      <c r="E546" s="72" t="s">
        <v>363</v>
      </c>
      <c r="F546" s="72" t="s">
        <v>78</v>
      </c>
      <c r="G546" s="73" t="s">
        <v>344</v>
      </c>
      <c r="H546" s="72" t="s">
        <v>35</v>
      </c>
      <c r="I546" s="72"/>
      <c r="J546" s="72"/>
      <c r="K546" s="72"/>
      <c r="L546" s="72"/>
      <c r="M546" s="72"/>
      <c r="N546" s="72">
        <v>2</v>
      </c>
      <c r="O546" s="72">
        <v>277141</v>
      </c>
      <c r="P546" s="72">
        <v>1.1690799989896839E-3</v>
      </c>
      <c r="Q546" s="86">
        <v>1.2736161029968792E-3</v>
      </c>
      <c r="R546" s="72">
        <v>353</v>
      </c>
      <c r="S546" s="72">
        <v>-29</v>
      </c>
      <c r="T546" s="85">
        <v>-8.2152974504249299E-2</v>
      </c>
      <c r="U546" s="72" t="s">
        <v>137</v>
      </c>
      <c r="V546" s="72">
        <v>0</v>
      </c>
    </row>
    <row r="547" spans="1:22" ht="13.5" customHeight="1">
      <c r="A547" s="72" t="s">
        <v>23</v>
      </c>
      <c r="B547" s="72" t="s">
        <v>142</v>
      </c>
      <c r="C547" s="73" t="s">
        <v>70</v>
      </c>
      <c r="D547" s="72" t="s">
        <v>370</v>
      </c>
      <c r="E547" s="72" t="s">
        <v>361</v>
      </c>
      <c r="F547" s="72" t="s">
        <v>104</v>
      </c>
      <c r="G547" s="73" t="s">
        <v>105</v>
      </c>
      <c r="H547" s="72" t="s">
        <v>105</v>
      </c>
      <c r="I547" s="72">
        <v>0</v>
      </c>
      <c r="J547" s="72">
        <v>2</v>
      </c>
      <c r="K547" s="72">
        <v>0</v>
      </c>
      <c r="L547" s="72">
        <v>0</v>
      </c>
      <c r="M547" s="72">
        <v>0</v>
      </c>
      <c r="N547" s="72">
        <v>2</v>
      </c>
      <c r="O547" s="72">
        <v>277141</v>
      </c>
      <c r="P547" s="72">
        <v>2.4175419732194083E-4</v>
      </c>
      <c r="Q547" s="86">
        <v>2.9340544744330734E-4</v>
      </c>
      <c r="R547" s="72">
        <v>81</v>
      </c>
      <c r="S547" s="72">
        <v>-14</v>
      </c>
      <c r="T547" s="85">
        <v>-0.1728395061728395</v>
      </c>
      <c r="U547" s="72" t="s">
        <v>137</v>
      </c>
      <c r="V547" s="72">
        <v>0</v>
      </c>
    </row>
    <row r="548" spans="1:22" ht="13.5" customHeight="1">
      <c r="A548" s="72" t="s">
        <v>23</v>
      </c>
      <c r="B548" s="72" t="s">
        <v>142</v>
      </c>
      <c r="C548" s="73" t="s">
        <v>70</v>
      </c>
      <c r="D548" s="72" t="s">
        <v>366</v>
      </c>
      <c r="E548" s="72" t="s">
        <v>363</v>
      </c>
      <c r="F548" s="72" t="s">
        <v>80</v>
      </c>
      <c r="G548" s="73" t="s">
        <v>26</v>
      </c>
      <c r="H548" s="72" t="s">
        <v>26</v>
      </c>
      <c r="I548" s="72"/>
      <c r="J548" s="72"/>
      <c r="K548" s="72"/>
      <c r="L548" s="72"/>
      <c r="M548" s="72"/>
      <c r="N548" s="72">
        <v>0</v>
      </c>
      <c r="O548" s="72">
        <v>277141</v>
      </c>
      <c r="P548" s="72">
        <v>5.0515802425480168E-5</v>
      </c>
      <c r="Q548" s="86">
        <v>5.0736749492488366E-5</v>
      </c>
      <c r="R548" s="72">
        <v>14</v>
      </c>
      <c r="S548" s="72">
        <v>0</v>
      </c>
      <c r="T548" s="85">
        <v>0</v>
      </c>
      <c r="U548" s="72" t="s">
        <v>137</v>
      </c>
      <c r="V548" s="72">
        <v>0</v>
      </c>
    </row>
    <row r="549" spans="1:22" ht="13.5" customHeight="1">
      <c r="A549" s="72" t="s">
        <v>23</v>
      </c>
      <c r="B549" s="72" t="s">
        <v>136</v>
      </c>
      <c r="C549" s="73" t="s">
        <v>71</v>
      </c>
      <c r="D549" s="72" t="s">
        <v>366</v>
      </c>
      <c r="E549" s="72" t="s">
        <v>363</v>
      </c>
      <c r="F549" s="72" t="s">
        <v>81</v>
      </c>
      <c r="G549" s="73" t="s">
        <v>28</v>
      </c>
      <c r="H549" s="72" t="s">
        <v>28</v>
      </c>
      <c r="I549" s="72"/>
      <c r="J549" s="72"/>
      <c r="K549" s="72"/>
      <c r="L549" s="72"/>
      <c r="M549" s="72"/>
      <c r="N549" s="72">
        <v>4832</v>
      </c>
      <c r="O549" s="72">
        <v>277141</v>
      </c>
      <c r="P549" s="72">
        <v>1.5154740727644052E-4</v>
      </c>
      <c r="Q549" s="86">
        <v>2.3237072524386567E-4</v>
      </c>
      <c r="R549" s="72">
        <v>64</v>
      </c>
      <c r="S549" s="72">
        <v>-22</v>
      </c>
      <c r="T549" s="85">
        <v>-0.34375</v>
      </c>
      <c r="U549" s="72" t="s">
        <v>137</v>
      </c>
      <c r="V549" s="72">
        <v>0</v>
      </c>
    </row>
    <row r="550" spans="1:22" ht="13.5" customHeight="1">
      <c r="A550" s="72" t="s">
        <v>23</v>
      </c>
      <c r="B550" s="72" t="s">
        <v>136</v>
      </c>
      <c r="C550" s="73" t="s">
        <v>71</v>
      </c>
      <c r="D550" s="72" t="s">
        <v>366</v>
      </c>
      <c r="E550" s="72" t="s">
        <v>363</v>
      </c>
      <c r="F550" s="72" t="s">
        <v>84</v>
      </c>
      <c r="G550" s="73" t="s">
        <v>345</v>
      </c>
      <c r="H550" s="72" t="s">
        <v>33</v>
      </c>
      <c r="I550" s="72"/>
      <c r="J550" s="72"/>
      <c r="K550" s="72"/>
      <c r="L550" s="72"/>
      <c r="M550" s="72"/>
      <c r="N550" s="72">
        <v>2287</v>
      </c>
      <c r="O550" s="72">
        <v>277141</v>
      </c>
      <c r="P550" s="72">
        <v>1.5515567887826052E-4</v>
      </c>
      <c r="Q550" s="86">
        <v>1.8409247473052899E-4</v>
      </c>
      <c r="R550" s="72">
        <v>51</v>
      </c>
      <c r="S550" s="72">
        <v>-8</v>
      </c>
      <c r="T550" s="85">
        <v>-0.15686274509803921</v>
      </c>
      <c r="U550" s="72" t="s">
        <v>137</v>
      </c>
      <c r="V550" s="72">
        <v>0</v>
      </c>
    </row>
    <row r="551" spans="1:22" ht="13.5" customHeight="1">
      <c r="A551" s="72" t="s">
        <v>23</v>
      </c>
      <c r="B551" s="72" t="s">
        <v>136</v>
      </c>
      <c r="C551" s="73" t="s">
        <v>71</v>
      </c>
      <c r="D551" s="72" t="s">
        <v>366</v>
      </c>
      <c r="E551" s="72" t="s">
        <v>363</v>
      </c>
      <c r="F551" s="72" t="s">
        <v>85</v>
      </c>
      <c r="G551" s="73" t="s">
        <v>346</v>
      </c>
      <c r="H551" s="72" t="s">
        <v>25</v>
      </c>
      <c r="I551" s="72"/>
      <c r="J551" s="72"/>
      <c r="K551" s="72"/>
      <c r="L551" s="72"/>
      <c r="M551" s="72"/>
      <c r="N551" s="72">
        <v>1333</v>
      </c>
      <c r="O551" s="72">
        <v>277141</v>
      </c>
      <c r="P551" s="72">
        <v>2.0927975290556072E-4</v>
      </c>
      <c r="Q551" s="86">
        <v>8.066568957631028E-5</v>
      </c>
      <c r="R551" s="72">
        <v>22</v>
      </c>
      <c r="S551" s="72">
        <v>36</v>
      </c>
      <c r="T551" s="85">
        <v>1.6363636363636362</v>
      </c>
      <c r="U551" s="72" t="s">
        <v>137</v>
      </c>
      <c r="V551" s="72">
        <v>0</v>
      </c>
    </row>
    <row r="552" spans="1:22" ht="13.5" customHeight="1">
      <c r="A552" s="72" t="s">
        <v>23</v>
      </c>
      <c r="B552" s="72" t="s">
        <v>136</v>
      </c>
      <c r="C552" s="73" t="s">
        <v>71</v>
      </c>
      <c r="D552" s="72" t="s">
        <v>366</v>
      </c>
      <c r="E552" s="72" t="s">
        <v>363</v>
      </c>
      <c r="F552" s="72" t="s">
        <v>78</v>
      </c>
      <c r="G552" s="73" t="s">
        <v>344</v>
      </c>
      <c r="H552" s="72" t="s">
        <v>35</v>
      </c>
      <c r="I552" s="72"/>
      <c r="J552" s="72"/>
      <c r="K552" s="72"/>
      <c r="L552" s="72"/>
      <c r="M552" s="72"/>
      <c r="N552" s="72">
        <v>1053</v>
      </c>
      <c r="O552" s="72">
        <v>277141</v>
      </c>
      <c r="P552" s="72">
        <v>2.1649629610920075E-3</v>
      </c>
      <c r="Q552" s="86">
        <v>1.0839071616084404E-3</v>
      </c>
      <c r="R552" s="72">
        <v>300</v>
      </c>
      <c r="S552" s="72">
        <v>300</v>
      </c>
      <c r="T552" s="85">
        <v>1</v>
      </c>
      <c r="U552" s="72" t="s">
        <v>137</v>
      </c>
      <c r="V552" s="72">
        <v>0</v>
      </c>
    </row>
    <row r="553" spans="1:22" ht="13.5" customHeight="1">
      <c r="A553" s="72" t="s">
        <v>23</v>
      </c>
      <c r="B553" s="72" t="s">
        <v>136</v>
      </c>
      <c r="C553" s="73" t="s">
        <v>71</v>
      </c>
      <c r="D553" s="72" t="s">
        <v>369</v>
      </c>
      <c r="E553" s="72" t="s">
        <v>360</v>
      </c>
      <c r="F553" s="72" t="s">
        <v>98</v>
      </c>
      <c r="G553" s="73" t="s">
        <v>99</v>
      </c>
      <c r="H553" s="72" t="s">
        <v>45</v>
      </c>
      <c r="I553" s="72">
        <v>31</v>
      </c>
      <c r="J553" s="72">
        <v>180</v>
      </c>
      <c r="K553" s="72">
        <v>252</v>
      </c>
      <c r="L553" s="72">
        <v>405</v>
      </c>
      <c r="M553" s="72">
        <v>184</v>
      </c>
      <c r="N553" s="72">
        <v>1052</v>
      </c>
      <c r="O553" s="72">
        <v>277141</v>
      </c>
      <c r="P553" s="72">
        <v>2.644863084134069E-3</v>
      </c>
      <c r="Q553" s="86">
        <v>1.4280277212541282E-3</v>
      </c>
      <c r="R553" s="72">
        <v>396</v>
      </c>
      <c r="S553" s="72">
        <v>337</v>
      </c>
      <c r="T553" s="85">
        <v>0.85101010101010099</v>
      </c>
      <c r="U553" s="72" t="s">
        <v>137</v>
      </c>
      <c r="V553" s="72">
        <v>0</v>
      </c>
    </row>
    <row r="554" spans="1:22" ht="13.5" customHeight="1">
      <c r="A554" s="72" t="s">
        <v>23</v>
      </c>
      <c r="B554" s="72" t="s">
        <v>136</v>
      </c>
      <c r="C554" s="73" t="s">
        <v>71</v>
      </c>
      <c r="D554" s="72" t="s">
        <v>366</v>
      </c>
      <c r="E554" s="72" t="s">
        <v>363</v>
      </c>
      <c r="F554" s="72" t="s">
        <v>83</v>
      </c>
      <c r="G554" s="73" t="s">
        <v>27</v>
      </c>
      <c r="H554" s="72" t="s">
        <v>27</v>
      </c>
      <c r="I554" s="72"/>
      <c r="J554" s="72"/>
      <c r="K554" s="72"/>
      <c r="L554" s="72"/>
      <c r="M554" s="72"/>
      <c r="N554" s="72">
        <v>882</v>
      </c>
      <c r="O554" s="72">
        <v>277141</v>
      </c>
      <c r="P554" s="72">
        <v>1.4433086407280049E-5</v>
      </c>
      <c r="Q554" s="86">
        <v>1.6024742201959825E-5</v>
      </c>
      <c r="R554" s="72">
        <v>4</v>
      </c>
      <c r="S554" s="72">
        <v>0</v>
      </c>
      <c r="T554" s="85">
        <v>0</v>
      </c>
      <c r="U554" s="72" t="s">
        <v>137</v>
      </c>
      <c r="V554" s="72">
        <v>0</v>
      </c>
    </row>
    <row r="555" spans="1:22" ht="13.5" customHeight="1">
      <c r="A555" s="72" t="s">
        <v>23</v>
      </c>
      <c r="B555" s="72" t="s">
        <v>136</v>
      </c>
      <c r="C555" s="73" t="s">
        <v>71</v>
      </c>
      <c r="D555" s="72" t="s">
        <v>369</v>
      </c>
      <c r="E555" s="72" t="s">
        <v>361</v>
      </c>
      <c r="F555" s="72" t="s">
        <v>98</v>
      </c>
      <c r="G555" s="73" t="s">
        <v>99</v>
      </c>
      <c r="H555" s="72" t="s">
        <v>45</v>
      </c>
      <c r="I555" s="72">
        <v>25</v>
      </c>
      <c r="J555" s="72">
        <v>160</v>
      </c>
      <c r="K555" s="72">
        <v>151</v>
      </c>
      <c r="L555" s="72">
        <v>311</v>
      </c>
      <c r="M555" s="72">
        <v>201</v>
      </c>
      <c r="N555" s="72">
        <v>848</v>
      </c>
      <c r="O555" s="72">
        <v>287676</v>
      </c>
      <c r="P555" s="72">
        <v>9.1039919909898636E-3</v>
      </c>
      <c r="Q555" s="86">
        <v>9.1938915741569226E-3</v>
      </c>
      <c r="R555" s="72">
        <v>2645</v>
      </c>
      <c r="S555" s="72">
        <v>-26</v>
      </c>
      <c r="T555" s="85">
        <v>-9.8298676748582725E-3</v>
      </c>
      <c r="U555" s="72" t="s">
        <v>139</v>
      </c>
      <c r="V555" s="72">
        <v>0</v>
      </c>
    </row>
    <row r="556" spans="1:22" ht="13.5" customHeight="1">
      <c r="A556" s="72" t="s">
        <v>23</v>
      </c>
      <c r="B556" s="72" t="s">
        <v>136</v>
      </c>
      <c r="C556" s="73" t="s">
        <v>71</v>
      </c>
      <c r="D556" s="72" t="s">
        <v>366</v>
      </c>
      <c r="E556" s="72" t="s">
        <v>363</v>
      </c>
      <c r="F556" s="72" t="s">
        <v>97</v>
      </c>
      <c r="G556" s="73" t="s">
        <v>31</v>
      </c>
      <c r="H556" s="72" t="s">
        <v>31</v>
      </c>
      <c r="I556" s="72"/>
      <c r="J556" s="72"/>
      <c r="K556" s="72"/>
      <c r="L556" s="72"/>
      <c r="M556" s="72"/>
      <c r="N556" s="72">
        <v>784</v>
      </c>
      <c r="O556" s="72">
        <v>287676</v>
      </c>
      <c r="P556" s="72">
        <v>6.9175044146887468E-4</v>
      </c>
      <c r="Q556" s="86">
        <v>2.2086762611347116E-3</v>
      </c>
      <c r="R556" s="72">
        <v>635</v>
      </c>
      <c r="S556" s="72">
        <v>-436</v>
      </c>
      <c r="T556" s="85">
        <v>-0.68661417322834639</v>
      </c>
      <c r="U556" s="72" t="s">
        <v>139</v>
      </c>
      <c r="V556" s="72">
        <v>0</v>
      </c>
    </row>
    <row r="557" spans="1:22" ht="13.5" customHeight="1">
      <c r="A557" s="72" t="s">
        <v>23</v>
      </c>
      <c r="B557" s="72" t="s">
        <v>136</v>
      </c>
      <c r="C557" s="73" t="s">
        <v>71</v>
      </c>
      <c r="D557" s="72" t="s">
        <v>366</v>
      </c>
      <c r="E557" s="72" t="s">
        <v>363</v>
      </c>
      <c r="F557" s="72" t="s">
        <v>96</v>
      </c>
      <c r="G557" s="73" t="s">
        <v>32</v>
      </c>
      <c r="H557" s="72" t="s">
        <v>32</v>
      </c>
      <c r="I557" s="72"/>
      <c r="J557" s="72"/>
      <c r="K557" s="72"/>
      <c r="L557" s="72"/>
      <c r="M557" s="72"/>
      <c r="N557" s="72">
        <v>614</v>
      </c>
      <c r="O557" s="72">
        <v>287676</v>
      </c>
      <c r="P557" s="72">
        <v>1.0428398615108664E-4</v>
      </c>
      <c r="Q557" s="86">
        <v>1.2542301865672633E-4</v>
      </c>
      <c r="R557" s="72">
        <v>36</v>
      </c>
      <c r="S557" s="72">
        <v>-6</v>
      </c>
      <c r="T557" s="85">
        <v>-0.16666666666666663</v>
      </c>
      <c r="U557" s="72" t="s">
        <v>139</v>
      </c>
      <c r="V557" s="72">
        <v>0</v>
      </c>
    </row>
    <row r="558" spans="1:22" ht="13.5" customHeight="1">
      <c r="A558" s="72" t="s">
        <v>23</v>
      </c>
      <c r="B558" s="72" t="s">
        <v>136</v>
      </c>
      <c r="C558" s="73" t="s">
        <v>71</v>
      </c>
      <c r="D558" s="72" t="s">
        <v>366</v>
      </c>
      <c r="E558" s="72" t="s">
        <v>363</v>
      </c>
      <c r="F558" s="72" t="s">
        <v>91</v>
      </c>
      <c r="G558" s="73" t="s">
        <v>352</v>
      </c>
      <c r="H558" s="72" t="s">
        <v>29</v>
      </c>
      <c r="I558" s="72"/>
      <c r="J558" s="72"/>
      <c r="K558" s="72"/>
      <c r="L558" s="72"/>
      <c r="M558" s="72"/>
      <c r="N558" s="72">
        <v>530</v>
      </c>
      <c r="O558" s="72">
        <v>287676</v>
      </c>
      <c r="P558" s="72">
        <v>1.0776011902278953E-4</v>
      </c>
      <c r="Q558" s="86">
        <v>6.8376722070839942E-4</v>
      </c>
      <c r="R558" s="72">
        <v>197</v>
      </c>
      <c r="S558" s="72">
        <v>-166</v>
      </c>
      <c r="T558" s="85">
        <v>-0.84263959390862941</v>
      </c>
      <c r="U558" s="72" t="s">
        <v>139</v>
      </c>
      <c r="V558" s="72">
        <v>0</v>
      </c>
    </row>
    <row r="559" spans="1:22" ht="13.5" customHeight="1">
      <c r="A559" s="72" t="s">
        <v>23</v>
      </c>
      <c r="B559" s="72" t="s">
        <v>136</v>
      </c>
      <c r="C559" s="73" t="s">
        <v>71</v>
      </c>
      <c r="D559" s="72" t="s">
        <v>366</v>
      </c>
      <c r="E559" s="72" t="s">
        <v>363</v>
      </c>
      <c r="F559" s="72" t="s">
        <v>80</v>
      </c>
      <c r="G559" s="73" t="s">
        <v>26</v>
      </c>
      <c r="H559" s="72" t="s">
        <v>26</v>
      </c>
      <c r="I559" s="72"/>
      <c r="J559" s="72"/>
      <c r="K559" s="72"/>
      <c r="L559" s="72"/>
      <c r="M559" s="72"/>
      <c r="N559" s="72">
        <v>350</v>
      </c>
      <c r="O559" s="72">
        <v>287676</v>
      </c>
      <c r="P559" s="72">
        <v>1.6629819658226616E-2</v>
      </c>
      <c r="Q559" s="86">
        <v>1.7699771992152287E-2</v>
      </c>
      <c r="R559" s="72">
        <v>5092</v>
      </c>
      <c r="S559" s="72">
        <v>-308</v>
      </c>
      <c r="T559" s="85">
        <v>-6.0487038491751743E-2</v>
      </c>
      <c r="U559" s="72" t="s">
        <v>139</v>
      </c>
      <c r="V559" s="72">
        <v>0</v>
      </c>
    </row>
    <row r="560" spans="1:22" ht="13.5" customHeight="1">
      <c r="A560" s="72" t="s">
        <v>23</v>
      </c>
      <c r="B560" s="72" t="s">
        <v>136</v>
      </c>
      <c r="C560" s="73" t="s">
        <v>71</v>
      </c>
      <c r="D560" s="72" t="s">
        <v>366</v>
      </c>
      <c r="E560" s="72" t="s">
        <v>363</v>
      </c>
      <c r="F560" s="72" t="s">
        <v>92</v>
      </c>
      <c r="G560" s="73" t="s">
        <v>353</v>
      </c>
      <c r="H560" s="72" t="s">
        <v>30</v>
      </c>
      <c r="I560" s="72"/>
      <c r="J560" s="72"/>
      <c r="K560" s="72"/>
      <c r="L560" s="72"/>
      <c r="M560" s="72"/>
      <c r="N560" s="72">
        <v>317</v>
      </c>
      <c r="O560" s="72">
        <v>287676</v>
      </c>
      <c r="P560" s="72">
        <v>1.1123625189449241E-4</v>
      </c>
      <c r="Q560" s="86">
        <v>1.4395880160841243E-4</v>
      </c>
      <c r="R560" s="72">
        <v>41</v>
      </c>
      <c r="S560" s="72">
        <v>-9</v>
      </c>
      <c r="T560" s="85">
        <v>-0.21951219512195119</v>
      </c>
      <c r="U560" s="72" t="s">
        <v>139</v>
      </c>
      <c r="V560" s="72">
        <v>0</v>
      </c>
    </row>
    <row r="561" spans="1:22" ht="13.5" customHeight="1">
      <c r="A561" s="72" t="s">
        <v>23</v>
      </c>
      <c r="B561" s="72" t="s">
        <v>136</v>
      </c>
      <c r="C561" s="73" t="s">
        <v>71</v>
      </c>
      <c r="D561" s="72" t="s">
        <v>370</v>
      </c>
      <c r="E561" s="72" t="s">
        <v>361</v>
      </c>
      <c r="F561" s="72" t="s">
        <v>102</v>
      </c>
      <c r="G561" s="73" t="s">
        <v>103</v>
      </c>
      <c r="H561" s="72" t="s">
        <v>103</v>
      </c>
      <c r="I561" s="72">
        <v>15</v>
      </c>
      <c r="J561" s="72">
        <v>161</v>
      </c>
      <c r="K561" s="72">
        <v>55</v>
      </c>
      <c r="L561" s="72">
        <v>48</v>
      </c>
      <c r="M561" s="72">
        <v>8</v>
      </c>
      <c r="N561" s="72">
        <v>287</v>
      </c>
      <c r="O561" s="72">
        <v>287676</v>
      </c>
      <c r="P561" s="72">
        <v>2.134345583225573E-3</v>
      </c>
      <c r="Q561" s="86">
        <v>2.1055331719514962E-3</v>
      </c>
      <c r="R561" s="72">
        <v>606</v>
      </c>
      <c r="S561" s="72">
        <v>8</v>
      </c>
      <c r="T561" s="85">
        <v>1.3201320132013139E-2</v>
      </c>
      <c r="U561" s="72" t="s">
        <v>139</v>
      </c>
      <c r="V561" s="72">
        <v>0</v>
      </c>
    </row>
    <row r="562" spans="1:22" ht="13.5" customHeight="1">
      <c r="A562" s="72" t="s">
        <v>23</v>
      </c>
      <c r="B562" s="72" t="s">
        <v>136</v>
      </c>
      <c r="C562" s="73" t="s">
        <v>71</v>
      </c>
      <c r="D562" s="72" t="s">
        <v>366</v>
      </c>
      <c r="E562" s="72" t="s">
        <v>363</v>
      </c>
      <c r="F562" s="72" t="s">
        <v>88</v>
      </c>
      <c r="G562" s="73" t="s">
        <v>349</v>
      </c>
      <c r="H562" s="72" t="s">
        <v>34</v>
      </c>
      <c r="I562" s="72"/>
      <c r="J562" s="72"/>
      <c r="K562" s="72"/>
      <c r="L562" s="72"/>
      <c r="M562" s="72"/>
      <c r="N562" s="72">
        <v>234</v>
      </c>
      <c r="O562" s="72">
        <v>287676</v>
      </c>
      <c r="P562" s="72">
        <v>9.8895980199947171E-3</v>
      </c>
      <c r="Q562" s="86">
        <v>9.4901365120153378E-3</v>
      </c>
      <c r="R562" s="72">
        <v>2730</v>
      </c>
      <c r="S562" s="72">
        <v>115</v>
      </c>
      <c r="T562" s="85">
        <v>4.2124542124542197E-2</v>
      </c>
      <c r="U562" s="72" t="s">
        <v>139</v>
      </c>
      <c r="V562" s="72">
        <v>0</v>
      </c>
    </row>
    <row r="563" spans="1:22" ht="13.5" customHeight="1">
      <c r="A563" s="72" t="s">
        <v>23</v>
      </c>
      <c r="B563" s="72" t="s">
        <v>136</v>
      </c>
      <c r="C563" s="73" t="s">
        <v>71</v>
      </c>
      <c r="D563" s="72" t="s">
        <v>370</v>
      </c>
      <c r="E563" s="72" t="s">
        <v>360</v>
      </c>
      <c r="F563" s="72" t="s">
        <v>102</v>
      </c>
      <c r="G563" s="73" t="s">
        <v>103</v>
      </c>
      <c r="H563" s="72" t="s">
        <v>103</v>
      </c>
      <c r="I563" s="72">
        <v>23</v>
      </c>
      <c r="J563" s="72">
        <v>121</v>
      </c>
      <c r="K563" s="72">
        <v>49</v>
      </c>
      <c r="L563" s="72">
        <v>32</v>
      </c>
      <c r="M563" s="72">
        <v>4</v>
      </c>
      <c r="N563" s="72">
        <v>229</v>
      </c>
      <c r="O563" s="72">
        <v>287676</v>
      </c>
      <c r="P563" s="72">
        <v>2.329009024040935E-3</v>
      </c>
      <c r="Q563" s="86">
        <v>4.3548543873536101E-3</v>
      </c>
      <c r="R563" s="72">
        <v>1253</v>
      </c>
      <c r="S563" s="72">
        <v>-583</v>
      </c>
      <c r="T563" s="85">
        <v>-0.46528332003192341</v>
      </c>
      <c r="U563" s="72" t="s">
        <v>139</v>
      </c>
      <c r="V563" s="72">
        <v>0</v>
      </c>
    </row>
    <row r="564" spans="1:22" ht="13.5" customHeight="1">
      <c r="A564" s="72" t="s">
        <v>23</v>
      </c>
      <c r="B564" s="72" t="s">
        <v>136</v>
      </c>
      <c r="C564" s="73" t="s">
        <v>71</v>
      </c>
      <c r="D564" s="72" t="s">
        <v>370</v>
      </c>
      <c r="E564" s="72" t="s">
        <v>360</v>
      </c>
      <c r="F564" s="72" t="s">
        <v>100</v>
      </c>
      <c r="G564" s="73" t="s">
        <v>101</v>
      </c>
      <c r="H564" s="72" t="s">
        <v>101</v>
      </c>
      <c r="I564" s="72">
        <v>62</v>
      </c>
      <c r="J564" s="72">
        <v>77</v>
      </c>
      <c r="K564" s="72">
        <v>29</v>
      </c>
      <c r="L564" s="72">
        <v>36</v>
      </c>
      <c r="M564" s="72">
        <v>7</v>
      </c>
      <c r="N564" s="72">
        <v>211</v>
      </c>
      <c r="O564" s="72">
        <v>287676</v>
      </c>
      <c r="P564" s="72">
        <v>3.3718488855518015E-4</v>
      </c>
      <c r="Q564" s="86">
        <v>3.2886202593288721E-4</v>
      </c>
      <c r="R564" s="72">
        <v>95</v>
      </c>
      <c r="S564" s="72">
        <v>2</v>
      </c>
      <c r="T564" s="85">
        <v>2.1052631578947434E-2</v>
      </c>
      <c r="U564" s="72" t="s">
        <v>139</v>
      </c>
      <c r="V564" s="72">
        <v>0</v>
      </c>
    </row>
    <row r="565" spans="1:22" ht="13.5" customHeight="1">
      <c r="A565" s="72" t="s">
        <v>23</v>
      </c>
      <c r="B565" s="72" t="s">
        <v>136</v>
      </c>
      <c r="C565" s="73" t="s">
        <v>71</v>
      </c>
      <c r="D565" s="72" t="s">
        <v>370</v>
      </c>
      <c r="E565" s="72" t="s">
        <v>361</v>
      </c>
      <c r="F565" s="72" t="s">
        <v>100</v>
      </c>
      <c r="G565" s="73" t="s">
        <v>101</v>
      </c>
      <c r="H565" s="72" t="s">
        <v>101</v>
      </c>
      <c r="I565" s="72">
        <v>61</v>
      </c>
      <c r="J565" s="72">
        <v>92</v>
      </c>
      <c r="K565" s="72">
        <v>17</v>
      </c>
      <c r="L565" s="72">
        <v>16</v>
      </c>
      <c r="M565" s="72">
        <v>5</v>
      </c>
      <c r="N565" s="72">
        <v>191</v>
      </c>
      <c r="O565" s="72">
        <v>287676</v>
      </c>
      <c r="P565" s="72">
        <v>5.0056313352521583E-4</v>
      </c>
      <c r="Q565" s="86">
        <v>2.8770854560624949E-4</v>
      </c>
      <c r="R565" s="72">
        <v>83</v>
      </c>
      <c r="S565" s="72">
        <v>61</v>
      </c>
      <c r="T565" s="85">
        <v>0.73493975903614461</v>
      </c>
      <c r="U565" s="72" t="s">
        <v>139</v>
      </c>
      <c r="V565" s="72">
        <v>0</v>
      </c>
    </row>
    <row r="566" spans="1:22" ht="13.5" customHeight="1">
      <c r="A566" s="72" t="s">
        <v>23</v>
      </c>
      <c r="B566" s="72" t="s">
        <v>136</v>
      </c>
      <c r="C566" s="73" t="s">
        <v>71</v>
      </c>
      <c r="D566" s="72" t="s">
        <v>366</v>
      </c>
      <c r="E566" s="72" t="s">
        <v>363</v>
      </c>
      <c r="F566" s="72" t="s">
        <v>87</v>
      </c>
      <c r="G566" s="73" t="s">
        <v>348</v>
      </c>
      <c r="H566" s="72" t="s">
        <v>38</v>
      </c>
      <c r="I566" s="72"/>
      <c r="J566" s="72"/>
      <c r="K566" s="72"/>
      <c r="L566" s="72"/>
      <c r="M566" s="72"/>
      <c r="N566" s="72">
        <v>93</v>
      </c>
      <c r="O566" s="72">
        <v>287676</v>
      </c>
      <c r="P566" s="72">
        <v>1.0150307985372434E-3</v>
      </c>
      <c r="Q566" s="86">
        <v>1.0148003437167622E-3</v>
      </c>
      <c r="R566" s="72">
        <v>292</v>
      </c>
      <c r="S566" s="72">
        <v>0</v>
      </c>
      <c r="T566" s="85">
        <v>0</v>
      </c>
      <c r="U566" s="72" t="s">
        <v>139</v>
      </c>
      <c r="V566" s="72">
        <v>0</v>
      </c>
    </row>
    <row r="567" spans="1:22" ht="13.5" customHeight="1">
      <c r="A567" s="72" t="s">
        <v>23</v>
      </c>
      <c r="B567" s="72" t="s">
        <v>136</v>
      </c>
      <c r="C567" s="73" t="s">
        <v>71</v>
      </c>
      <c r="D567" s="72" t="s">
        <v>366</v>
      </c>
      <c r="E567" s="72" t="s">
        <v>363</v>
      </c>
      <c r="F567" s="72" t="s">
        <v>86</v>
      </c>
      <c r="G567" s="73" t="s">
        <v>347</v>
      </c>
      <c r="H567" s="72" t="s">
        <v>40</v>
      </c>
      <c r="I567" s="72"/>
      <c r="J567" s="72"/>
      <c r="K567" s="72"/>
      <c r="L567" s="72"/>
      <c r="M567" s="72"/>
      <c r="N567" s="72">
        <v>91</v>
      </c>
      <c r="O567" s="72">
        <v>287676</v>
      </c>
      <c r="P567" s="72">
        <v>8.6903321792572194E-5</v>
      </c>
      <c r="Q567" s="86">
        <v>2.7360339916758958E-4</v>
      </c>
      <c r="R567" s="72">
        <v>79</v>
      </c>
      <c r="S567" s="72">
        <v>-54</v>
      </c>
      <c r="T567" s="85">
        <v>-0.68354430379746833</v>
      </c>
      <c r="U567" s="72" t="s">
        <v>139</v>
      </c>
      <c r="V567" s="72">
        <v>0</v>
      </c>
    </row>
    <row r="568" spans="1:22" ht="13.5" customHeight="1">
      <c r="A568" s="72" t="s">
        <v>23</v>
      </c>
      <c r="B568" s="72" t="s">
        <v>136</v>
      </c>
      <c r="C568" s="73" t="s">
        <v>71</v>
      </c>
      <c r="D568" s="72" t="s">
        <v>366</v>
      </c>
      <c r="E568" s="72" t="s">
        <v>363</v>
      </c>
      <c r="F568" s="72" t="s">
        <v>89</v>
      </c>
      <c r="G568" s="73" t="s">
        <v>350</v>
      </c>
      <c r="H568" s="72" t="s">
        <v>39</v>
      </c>
      <c r="I568" s="72"/>
      <c r="J568" s="72"/>
      <c r="K568" s="72"/>
      <c r="L568" s="72"/>
      <c r="M568" s="72"/>
      <c r="N568" s="72">
        <v>88</v>
      </c>
      <c r="O568" s="72">
        <v>287676</v>
      </c>
      <c r="P568" s="72">
        <v>4.7623020342329564E-4</v>
      </c>
      <c r="Q568" s="86">
        <v>1.7848792676996235E-4</v>
      </c>
      <c r="R568" s="72">
        <v>51</v>
      </c>
      <c r="S568" s="72">
        <v>86</v>
      </c>
      <c r="T568" s="85">
        <v>1.6862745098039214</v>
      </c>
      <c r="U568" s="72" t="s">
        <v>139</v>
      </c>
      <c r="V568" s="72">
        <v>0</v>
      </c>
    </row>
    <row r="569" spans="1:22" ht="13.5" customHeight="1">
      <c r="A569" s="72" t="s">
        <v>23</v>
      </c>
      <c r="B569" s="72" t="s">
        <v>136</v>
      </c>
      <c r="C569" s="73" t="s">
        <v>71</v>
      </c>
      <c r="D569" s="72" t="s">
        <v>366</v>
      </c>
      <c r="E569" s="72" t="s">
        <v>363</v>
      </c>
      <c r="F569" s="72" t="s">
        <v>94</v>
      </c>
      <c r="G569" s="73" t="s">
        <v>36</v>
      </c>
      <c r="H569" s="72" t="s">
        <v>36</v>
      </c>
      <c r="I569" s="72"/>
      <c r="J569" s="72"/>
      <c r="K569" s="72"/>
      <c r="L569" s="72"/>
      <c r="M569" s="72"/>
      <c r="N569" s="72">
        <v>67</v>
      </c>
      <c r="O569" s="72">
        <v>287676</v>
      </c>
      <c r="P569" s="72">
        <v>2.3776748842447753E-3</v>
      </c>
      <c r="Q569" s="86">
        <v>1.9414322400630431E-3</v>
      </c>
      <c r="R569" s="72">
        <v>559</v>
      </c>
      <c r="S569" s="72">
        <v>125</v>
      </c>
      <c r="T569" s="85">
        <v>0.22361359570661898</v>
      </c>
      <c r="U569" s="72" t="s">
        <v>139</v>
      </c>
      <c r="V569" s="72">
        <v>0</v>
      </c>
    </row>
    <row r="570" spans="1:22" ht="13.5" customHeight="1">
      <c r="A570" s="72" t="s">
        <v>23</v>
      </c>
      <c r="B570" s="72" t="s">
        <v>136</v>
      </c>
      <c r="C570" s="73" t="s">
        <v>71</v>
      </c>
      <c r="D570" s="72" t="s">
        <v>367</v>
      </c>
      <c r="E570" s="72" t="s">
        <v>363</v>
      </c>
      <c r="F570" s="72" t="s">
        <v>107</v>
      </c>
      <c r="G570" s="73" t="s">
        <v>49</v>
      </c>
      <c r="H570" s="72" t="s">
        <v>49</v>
      </c>
      <c r="I570" s="72"/>
      <c r="J570" s="72"/>
      <c r="K570" s="72"/>
      <c r="L570" s="72"/>
      <c r="M570" s="72"/>
      <c r="N570" s="72">
        <v>63</v>
      </c>
      <c r="O570" s="72">
        <v>287676</v>
      </c>
      <c r="P570" s="72">
        <v>1.0463159943825693E-3</v>
      </c>
      <c r="Q570" s="86">
        <v>1.2736161029968792E-3</v>
      </c>
      <c r="R570" s="72">
        <v>366</v>
      </c>
      <c r="S570" s="72">
        <v>-65</v>
      </c>
      <c r="T570" s="85">
        <v>-0.17759562841530052</v>
      </c>
      <c r="U570" s="72" t="s">
        <v>139</v>
      </c>
      <c r="V570" s="72">
        <v>0</v>
      </c>
    </row>
    <row r="571" spans="1:22" ht="13.5" customHeight="1">
      <c r="A571" s="72" t="s">
        <v>23</v>
      </c>
      <c r="B571" s="72" t="s">
        <v>136</v>
      </c>
      <c r="C571" s="73" t="s">
        <v>71</v>
      </c>
      <c r="D571" s="72" t="s">
        <v>366</v>
      </c>
      <c r="E571" s="72" t="s">
        <v>363</v>
      </c>
      <c r="F571" s="72" t="s">
        <v>90</v>
      </c>
      <c r="G571" s="73" t="s">
        <v>351</v>
      </c>
      <c r="H571" s="72" t="s">
        <v>37</v>
      </c>
      <c r="I571" s="72"/>
      <c r="J571" s="72"/>
      <c r="K571" s="72"/>
      <c r="L571" s="72"/>
      <c r="M571" s="72"/>
      <c r="N571" s="72">
        <v>49</v>
      </c>
      <c r="O571" s="72">
        <v>287676</v>
      </c>
      <c r="P571" s="72">
        <v>3.5108942004199171E-4</v>
      </c>
      <c r="Q571" s="86">
        <v>2.9340544744330734E-4</v>
      </c>
      <c r="R571" s="72">
        <v>84</v>
      </c>
      <c r="S571" s="72">
        <v>17</v>
      </c>
      <c r="T571" s="85">
        <v>0.20238095238095233</v>
      </c>
      <c r="U571" s="72" t="s">
        <v>139</v>
      </c>
      <c r="V571" s="72">
        <v>0</v>
      </c>
    </row>
    <row r="572" spans="1:22" ht="13.5" customHeight="1">
      <c r="A572" s="72" t="s">
        <v>23</v>
      </c>
      <c r="B572" s="72" t="s">
        <v>136</v>
      </c>
      <c r="C572" s="73" t="s">
        <v>71</v>
      </c>
      <c r="D572" s="72" t="s">
        <v>367</v>
      </c>
      <c r="E572" s="72" t="s">
        <v>363</v>
      </c>
      <c r="F572" s="72" t="s">
        <v>108</v>
      </c>
      <c r="G572" s="73" t="s">
        <v>356</v>
      </c>
      <c r="H572" s="72" t="s">
        <v>50</v>
      </c>
      <c r="I572" s="72"/>
      <c r="J572" s="72"/>
      <c r="K572" s="72"/>
      <c r="L572" s="72"/>
      <c r="M572" s="72"/>
      <c r="N572" s="72">
        <v>49</v>
      </c>
      <c r="O572" s="72">
        <v>287676</v>
      </c>
      <c r="P572" s="72">
        <v>7.2998790305760648E-5</v>
      </c>
      <c r="Q572" s="86">
        <v>5.0736749492488366E-5</v>
      </c>
      <c r="R572" s="72">
        <v>15</v>
      </c>
      <c r="S572" s="72">
        <v>6</v>
      </c>
      <c r="T572" s="85">
        <v>0.39999999999999991</v>
      </c>
      <c r="U572" s="72" t="s">
        <v>139</v>
      </c>
      <c r="V572" s="72">
        <v>0</v>
      </c>
    </row>
    <row r="573" spans="1:22" ht="13.5" customHeight="1">
      <c r="A573" s="72" t="s">
        <v>23</v>
      </c>
      <c r="B573" s="72" t="s">
        <v>136</v>
      </c>
      <c r="C573" s="73" t="s">
        <v>71</v>
      </c>
      <c r="D573" s="72" t="s">
        <v>366</v>
      </c>
      <c r="E573" s="72" t="s">
        <v>363</v>
      </c>
      <c r="F573" s="72" t="s">
        <v>82</v>
      </c>
      <c r="G573" s="73" t="s">
        <v>41</v>
      </c>
      <c r="H573" s="72" t="s">
        <v>41</v>
      </c>
      <c r="I573" s="72"/>
      <c r="J573" s="72"/>
      <c r="K573" s="72"/>
      <c r="L573" s="72"/>
      <c r="M573" s="72"/>
      <c r="N573" s="72">
        <v>32</v>
      </c>
      <c r="O573" s="72">
        <v>287676</v>
      </c>
      <c r="P573" s="72">
        <v>1.3556918199641264E-4</v>
      </c>
      <c r="Q573" s="86">
        <v>2.3237072524386567E-4</v>
      </c>
      <c r="R573" s="72">
        <v>67</v>
      </c>
      <c r="S573" s="72">
        <v>-28</v>
      </c>
      <c r="T573" s="85">
        <v>-0.41791044776119401</v>
      </c>
      <c r="U573" s="72" t="s">
        <v>139</v>
      </c>
      <c r="V573" s="72">
        <v>0</v>
      </c>
    </row>
    <row r="574" spans="1:22" ht="13.5" customHeight="1">
      <c r="A574" s="72" t="s">
        <v>23</v>
      </c>
      <c r="B574" s="72" t="s">
        <v>136</v>
      </c>
      <c r="C574" s="73" t="s">
        <v>71</v>
      </c>
      <c r="D574" s="72" t="s">
        <v>366</v>
      </c>
      <c r="E574" s="72" t="s">
        <v>363</v>
      </c>
      <c r="F574" s="72" t="s">
        <v>93</v>
      </c>
      <c r="G574" s="73" t="s">
        <v>354</v>
      </c>
      <c r="H574" s="72" t="s">
        <v>42</v>
      </c>
      <c r="I574" s="72"/>
      <c r="J574" s="72"/>
      <c r="K574" s="72"/>
      <c r="L574" s="72"/>
      <c r="M574" s="72"/>
      <c r="N574" s="72">
        <v>19</v>
      </c>
      <c r="O574" s="72">
        <v>287676</v>
      </c>
      <c r="P574" s="72">
        <v>3.4066102142688302E-4</v>
      </c>
      <c r="Q574" s="86">
        <v>1.8409247473052899E-4</v>
      </c>
      <c r="R574" s="72">
        <v>53</v>
      </c>
      <c r="S574" s="72">
        <v>45</v>
      </c>
      <c r="T574" s="85">
        <v>0.84905660377358494</v>
      </c>
      <c r="U574" s="72" t="s">
        <v>139</v>
      </c>
      <c r="V574" s="72">
        <v>0</v>
      </c>
    </row>
    <row r="575" spans="1:22" ht="13.5" customHeight="1">
      <c r="A575" s="72" t="s">
        <v>23</v>
      </c>
      <c r="B575" s="72" t="s">
        <v>136</v>
      </c>
      <c r="C575" s="73" t="s">
        <v>71</v>
      </c>
      <c r="D575" s="72" t="s">
        <v>366</v>
      </c>
      <c r="E575" s="72" t="s">
        <v>363</v>
      </c>
      <c r="F575" s="72" t="s">
        <v>95</v>
      </c>
      <c r="G575" s="73" t="s">
        <v>355</v>
      </c>
      <c r="H575" s="72" t="s">
        <v>43</v>
      </c>
      <c r="I575" s="72"/>
      <c r="J575" s="72"/>
      <c r="K575" s="72"/>
      <c r="L575" s="72"/>
      <c r="M575" s="72"/>
      <c r="N575" s="72">
        <v>17</v>
      </c>
      <c r="O575" s="72">
        <v>287676</v>
      </c>
      <c r="P575" s="72">
        <v>3.4761328717028879E-5</v>
      </c>
      <c r="Q575" s="86">
        <v>8.066568957631028E-5</v>
      </c>
      <c r="R575" s="72">
        <v>23</v>
      </c>
      <c r="S575" s="72">
        <v>-13</v>
      </c>
      <c r="T575" s="85">
        <v>-0.56521739130434789</v>
      </c>
      <c r="U575" s="72" t="s">
        <v>139</v>
      </c>
      <c r="V575" s="72">
        <v>0</v>
      </c>
    </row>
    <row r="576" spans="1:22" ht="13.5" customHeight="1">
      <c r="A576" s="72" t="s">
        <v>23</v>
      </c>
      <c r="B576" s="72" t="s">
        <v>136</v>
      </c>
      <c r="C576" s="73" t="s">
        <v>71</v>
      </c>
      <c r="D576" s="72" t="s">
        <v>370</v>
      </c>
      <c r="E576" s="72" t="s">
        <v>360</v>
      </c>
      <c r="F576" s="72" t="s">
        <v>104</v>
      </c>
      <c r="G576" s="73" t="s">
        <v>105</v>
      </c>
      <c r="H576" s="72" t="s">
        <v>105</v>
      </c>
      <c r="I576" s="72">
        <v>8</v>
      </c>
      <c r="J576" s="72">
        <v>1</v>
      </c>
      <c r="K576" s="72">
        <v>0</v>
      </c>
      <c r="L576" s="72">
        <v>3</v>
      </c>
      <c r="M576" s="72">
        <v>0</v>
      </c>
      <c r="N576" s="72">
        <v>12</v>
      </c>
      <c r="O576" s="72">
        <v>287676</v>
      </c>
      <c r="P576" s="72">
        <v>1.0671727916127865E-3</v>
      </c>
      <c r="Q576" s="86">
        <v>1.0839071616084404E-3</v>
      </c>
      <c r="R576" s="72">
        <v>312</v>
      </c>
      <c r="S576" s="72">
        <v>-5</v>
      </c>
      <c r="T576" s="85">
        <v>-1.602564102564108E-2</v>
      </c>
      <c r="U576" s="72" t="s">
        <v>139</v>
      </c>
      <c r="V576" s="72">
        <v>0</v>
      </c>
    </row>
    <row r="577" spans="1:22" ht="13.5" customHeight="1">
      <c r="A577" s="72" t="s">
        <v>23</v>
      </c>
      <c r="B577" s="72" t="s">
        <v>136</v>
      </c>
      <c r="C577" s="73" t="s">
        <v>71</v>
      </c>
      <c r="D577" s="72" t="s">
        <v>370</v>
      </c>
      <c r="E577" s="72" t="s">
        <v>361</v>
      </c>
      <c r="F577" s="72" t="s">
        <v>104</v>
      </c>
      <c r="G577" s="73" t="s">
        <v>105</v>
      </c>
      <c r="H577" s="72" t="s">
        <v>105</v>
      </c>
      <c r="I577" s="72">
        <v>6</v>
      </c>
      <c r="J577" s="72">
        <v>2</v>
      </c>
      <c r="K577" s="72">
        <v>0</v>
      </c>
      <c r="L577" s="72">
        <v>0</v>
      </c>
      <c r="M577" s="72">
        <v>0</v>
      </c>
      <c r="N577" s="72">
        <v>8</v>
      </c>
      <c r="O577" s="72">
        <v>287676</v>
      </c>
      <c r="P577" s="72">
        <v>1.4321667431415898E-3</v>
      </c>
      <c r="Q577" s="86">
        <v>1.4280277212541282E-3</v>
      </c>
      <c r="R577" s="72">
        <v>411</v>
      </c>
      <c r="S577" s="72">
        <v>1</v>
      </c>
      <c r="T577" s="85">
        <v>2.4330900243310083E-3</v>
      </c>
      <c r="U577" s="72" t="s">
        <v>139</v>
      </c>
      <c r="V577" s="72">
        <v>0</v>
      </c>
    </row>
    <row r="578" spans="1:22" ht="13.5" customHeight="1">
      <c r="A578" s="72" t="s">
        <v>23</v>
      </c>
      <c r="B578" s="72" t="s">
        <v>136</v>
      </c>
      <c r="C578" s="73" t="s">
        <v>71</v>
      </c>
      <c r="D578" s="72" t="s">
        <v>367</v>
      </c>
      <c r="E578" s="72" t="s">
        <v>363</v>
      </c>
      <c r="F578" s="72" t="s">
        <v>109</v>
      </c>
      <c r="G578" s="73" t="s">
        <v>51</v>
      </c>
      <c r="H578" s="72" t="s">
        <v>51</v>
      </c>
      <c r="I578" s="72"/>
      <c r="J578" s="72"/>
      <c r="K578" s="72"/>
      <c r="L578" s="72"/>
      <c r="M578" s="72"/>
      <c r="N578" s="72">
        <v>7</v>
      </c>
      <c r="O578" s="72">
        <v>287676</v>
      </c>
      <c r="P578" s="72">
        <v>6.9522657434057756E-6</v>
      </c>
      <c r="Q578" s="86">
        <v>1.6024742201959825E-5</v>
      </c>
      <c r="R578" s="72">
        <v>5</v>
      </c>
      <c r="S578" s="72">
        <v>-3</v>
      </c>
      <c r="T578" s="85">
        <v>-0.6</v>
      </c>
      <c r="U578" s="72" t="s">
        <v>139</v>
      </c>
      <c r="V578" s="72">
        <v>0</v>
      </c>
    </row>
    <row r="579" spans="1:22" ht="13.5" customHeight="1">
      <c r="A579" s="72" t="s">
        <v>23</v>
      </c>
      <c r="B579" s="72" t="s">
        <v>136</v>
      </c>
      <c r="C579" s="73" t="s">
        <v>71</v>
      </c>
      <c r="D579" s="72" t="s">
        <v>370</v>
      </c>
      <c r="E579" s="72" t="s">
        <v>360</v>
      </c>
      <c r="F579" s="72" t="s">
        <v>106</v>
      </c>
      <c r="G579" s="73" t="s">
        <v>47</v>
      </c>
      <c r="H579" s="72" t="s">
        <v>47</v>
      </c>
      <c r="I579" s="72">
        <v>0</v>
      </c>
      <c r="J579" s="72">
        <v>3</v>
      </c>
      <c r="K579" s="72">
        <v>2</v>
      </c>
      <c r="L579" s="72">
        <v>1</v>
      </c>
      <c r="M579" s="72">
        <v>0</v>
      </c>
      <c r="N579" s="72">
        <v>6</v>
      </c>
      <c r="O579" s="72">
        <v>287502</v>
      </c>
      <c r="P579" s="72">
        <v>1.0626013036431051E-2</v>
      </c>
      <c r="Q579" s="86">
        <v>9.1938915741569226E-3</v>
      </c>
      <c r="R579" s="72">
        <v>2643</v>
      </c>
      <c r="S579" s="72">
        <v>412</v>
      </c>
      <c r="T579" s="85">
        <v>0.15588346575860768</v>
      </c>
      <c r="U579" s="72" t="s">
        <v>141</v>
      </c>
      <c r="V579" s="72">
        <v>0</v>
      </c>
    </row>
    <row r="580" spans="1:22" ht="13.5" customHeight="1">
      <c r="A580" s="72" t="s">
        <v>23</v>
      </c>
      <c r="B580" s="72" t="s">
        <v>136</v>
      </c>
      <c r="C580" s="73" t="s">
        <v>71</v>
      </c>
      <c r="D580" s="72" t="s">
        <v>370</v>
      </c>
      <c r="E580" s="72" t="s">
        <v>361</v>
      </c>
      <c r="F580" s="72" t="s">
        <v>106</v>
      </c>
      <c r="G580" s="73" t="s">
        <v>47</v>
      </c>
      <c r="H580" s="72" t="s">
        <v>47</v>
      </c>
      <c r="I580" s="72">
        <v>0</v>
      </c>
      <c r="J580" s="72">
        <v>2</v>
      </c>
      <c r="K580" s="72">
        <v>0</v>
      </c>
      <c r="L580" s="72">
        <v>0</v>
      </c>
      <c r="M580" s="72">
        <v>0</v>
      </c>
      <c r="N580" s="72">
        <v>2</v>
      </c>
      <c r="O580" s="72">
        <v>287502</v>
      </c>
      <c r="P580" s="72">
        <v>3.130413005822568E-4</v>
      </c>
      <c r="Q580" s="86">
        <v>2.2086762611347116E-3</v>
      </c>
      <c r="R580" s="72">
        <v>635</v>
      </c>
      <c r="S580" s="72">
        <v>-545</v>
      </c>
      <c r="T580" s="85">
        <v>-0.8582677165354331</v>
      </c>
      <c r="U580" s="72" t="s">
        <v>141</v>
      </c>
      <c r="V580" s="72">
        <v>1</v>
      </c>
    </row>
    <row r="581" spans="1:22" ht="13.5" customHeight="1">
      <c r="A581" s="72" t="s">
        <v>23</v>
      </c>
      <c r="B581" s="72" t="s">
        <v>134</v>
      </c>
      <c r="C581" s="73" t="s">
        <v>72</v>
      </c>
      <c r="D581" s="72" t="s">
        <v>366</v>
      </c>
      <c r="E581" s="72" t="s">
        <v>363</v>
      </c>
      <c r="F581" s="72" t="s">
        <v>81</v>
      </c>
      <c r="G581" s="73" t="s">
        <v>28</v>
      </c>
      <c r="H581" s="72" t="s">
        <v>28</v>
      </c>
      <c r="I581" s="72"/>
      <c r="J581" s="72"/>
      <c r="K581" s="72"/>
      <c r="L581" s="72"/>
      <c r="M581" s="72"/>
      <c r="N581" s="72">
        <v>4638</v>
      </c>
      <c r="O581" s="72">
        <v>287502</v>
      </c>
      <c r="P581" s="72">
        <v>1.7739007032994554E-4</v>
      </c>
      <c r="Q581" s="86">
        <v>1.2542301865672633E-4</v>
      </c>
      <c r="R581" s="72">
        <v>36</v>
      </c>
      <c r="S581" s="72">
        <v>15</v>
      </c>
      <c r="T581" s="85">
        <v>0.41666666666666674</v>
      </c>
      <c r="U581" s="72" t="s">
        <v>141</v>
      </c>
      <c r="V581" s="72">
        <v>0</v>
      </c>
    </row>
    <row r="582" spans="1:22" ht="13.5" customHeight="1">
      <c r="A582" s="72" t="s">
        <v>23</v>
      </c>
      <c r="B582" s="72" t="s">
        <v>134</v>
      </c>
      <c r="C582" s="73" t="s">
        <v>72</v>
      </c>
      <c r="D582" s="72" t="s">
        <v>366</v>
      </c>
      <c r="E582" s="72" t="s">
        <v>363</v>
      </c>
      <c r="F582" s="72" t="s">
        <v>84</v>
      </c>
      <c r="G582" s="73" t="s">
        <v>345</v>
      </c>
      <c r="H582" s="72" t="s">
        <v>33</v>
      </c>
      <c r="I582" s="72"/>
      <c r="J582" s="72"/>
      <c r="K582" s="72"/>
      <c r="L582" s="72"/>
      <c r="M582" s="72"/>
      <c r="N582" s="72">
        <v>3261</v>
      </c>
      <c r="O582" s="72">
        <v>287502</v>
      </c>
      <c r="P582" s="72">
        <v>1.7565095199337743E-3</v>
      </c>
      <c r="Q582" s="86">
        <v>2.1055331719514962E-3</v>
      </c>
      <c r="R582" s="72">
        <v>605</v>
      </c>
      <c r="S582" s="72">
        <v>-100</v>
      </c>
      <c r="T582" s="85">
        <v>-0.16528925619834711</v>
      </c>
      <c r="U582" s="72" t="s">
        <v>141</v>
      </c>
      <c r="V582" s="72">
        <v>0</v>
      </c>
    </row>
    <row r="583" spans="1:22" ht="13.5" customHeight="1">
      <c r="A583" s="72" t="s">
        <v>23</v>
      </c>
      <c r="B583" s="72" t="s">
        <v>134</v>
      </c>
      <c r="C583" s="73" t="s">
        <v>72</v>
      </c>
      <c r="D583" s="72" t="s">
        <v>366</v>
      </c>
      <c r="E583" s="72" t="s">
        <v>363</v>
      </c>
      <c r="F583" s="72" t="s">
        <v>85</v>
      </c>
      <c r="G583" s="73" t="s">
        <v>346</v>
      </c>
      <c r="H583" s="72" t="s">
        <v>25</v>
      </c>
      <c r="I583" s="72"/>
      <c r="J583" s="72"/>
      <c r="K583" s="72"/>
      <c r="L583" s="72"/>
      <c r="M583" s="72"/>
      <c r="N583" s="72">
        <v>1410</v>
      </c>
      <c r="O583" s="72">
        <v>287502</v>
      </c>
      <c r="P583" s="72">
        <v>9.7564538681470039E-3</v>
      </c>
      <c r="Q583" s="86">
        <v>9.4901365120153378E-3</v>
      </c>
      <c r="R583" s="72">
        <v>2728</v>
      </c>
      <c r="S583" s="72">
        <v>77</v>
      </c>
      <c r="T583" s="85">
        <v>2.8225806451612989E-2</v>
      </c>
      <c r="U583" s="72" t="s">
        <v>141</v>
      </c>
      <c r="V583" s="72">
        <v>0</v>
      </c>
    </row>
    <row r="584" spans="1:22" ht="13.5" customHeight="1">
      <c r="A584" s="72" t="s">
        <v>23</v>
      </c>
      <c r="B584" s="72" t="s">
        <v>134</v>
      </c>
      <c r="C584" s="73" t="s">
        <v>72</v>
      </c>
      <c r="D584" s="72" t="s">
        <v>369</v>
      </c>
      <c r="E584" s="72" t="s">
        <v>360</v>
      </c>
      <c r="F584" s="72" t="s">
        <v>98</v>
      </c>
      <c r="G584" s="73" t="s">
        <v>99</v>
      </c>
      <c r="H584" s="72" t="s">
        <v>45</v>
      </c>
      <c r="I584" s="72">
        <v>29</v>
      </c>
      <c r="J584" s="72">
        <v>282</v>
      </c>
      <c r="K584" s="72">
        <v>302</v>
      </c>
      <c r="L584" s="72">
        <v>422</v>
      </c>
      <c r="M584" s="72">
        <v>160</v>
      </c>
      <c r="N584" s="72">
        <v>1195</v>
      </c>
      <c r="O584" s="72">
        <v>287502</v>
      </c>
      <c r="P584" s="72">
        <v>4.2643181612649654E-3</v>
      </c>
      <c r="Q584" s="86">
        <v>4.3548543873536101E-3</v>
      </c>
      <c r="R584" s="72">
        <v>1252</v>
      </c>
      <c r="S584" s="72">
        <v>-26</v>
      </c>
      <c r="T584" s="85">
        <v>-2.0766773162939289E-2</v>
      </c>
      <c r="U584" s="72" t="s">
        <v>141</v>
      </c>
      <c r="V584" s="72">
        <v>0</v>
      </c>
    </row>
    <row r="585" spans="1:22" ht="13.5" customHeight="1">
      <c r="A585" s="72" t="s">
        <v>23</v>
      </c>
      <c r="B585" s="72" t="s">
        <v>134</v>
      </c>
      <c r="C585" s="73" t="s">
        <v>72</v>
      </c>
      <c r="D585" s="72" t="s">
        <v>369</v>
      </c>
      <c r="E585" s="72" t="s">
        <v>361</v>
      </c>
      <c r="F585" s="72" t="s">
        <v>98</v>
      </c>
      <c r="G585" s="73" t="s">
        <v>99</v>
      </c>
      <c r="H585" s="72" t="s">
        <v>45</v>
      </c>
      <c r="I585" s="72">
        <v>28</v>
      </c>
      <c r="J585" s="72">
        <v>232</v>
      </c>
      <c r="K585" s="72">
        <v>236</v>
      </c>
      <c r="L585" s="72">
        <v>274</v>
      </c>
      <c r="M585" s="72">
        <v>217</v>
      </c>
      <c r="N585" s="72">
        <v>987</v>
      </c>
      <c r="O585" s="72">
        <v>287502</v>
      </c>
      <c r="P585" s="72">
        <v>9.043415350154086E-5</v>
      </c>
      <c r="Q585" s="86">
        <v>3.2886202593288721E-4</v>
      </c>
      <c r="R585" s="72">
        <v>95</v>
      </c>
      <c r="S585" s="72">
        <v>-69</v>
      </c>
      <c r="T585" s="85">
        <v>-0.72631578947368425</v>
      </c>
      <c r="U585" s="72" t="s">
        <v>141</v>
      </c>
      <c r="V585" s="72">
        <v>0</v>
      </c>
    </row>
    <row r="586" spans="1:22" ht="13.5" customHeight="1">
      <c r="A586" s="72" t="s">
        <v>23</v>
      </c>
      <c r="B586" s="72" t="s">
        <v>134</v>
      </c>
      <c r="C586" s="73" t="s">
        <v>72</v>
      </c>
      <c r="D586" s="72" t="s">
        <v>366</v>
      </c>
      <c r="E586" s="72" t="s">
        <v>363</v>
      </c>
      <c r="F586" s="72" t="s">
        <v>83</v>
      </c>
      <c r="G586" s="73" t="s">
        <v>27</v>
      </c>
      <c r="H586" s="72" t="s">
        <v>27</v>
      </c>
      <c r="I586" s="72"/>
      <c r="J586" s="72"/>
      <c r="K586" s="72"/>
      <c r="L586" s="72"/>
      <c r="M586" s="72"/>
      <c r="N586" s="72">
        <v>683</v>
      </c>
      <c r="O586" s="72">
        <v>287502</v>
      </c>
      <c r="P586" s="72">
        <v>2.7478069717775874E-4</v>
      </c>
      <c r="Q586" s="86">
        <v>2.8770854560624949E-4</v>
      </c>
      <c r="R586" s="72">
        <v>83</v>
      </c>
      <c r="S586" s="72">
        <v>-4</v>
      </c>
      <c r="T586" s="85">
        <v>-4.8192771084337394E-2</v>
      </c>
      <c r="U586" s="72" t="s">
        <v>141</v>
      </c>
      <c r="V586" s="72">
        <v>0</v>
      </c>
    </row>
    <row r="587" spans="1:22" ht="13.5" customHeight="1">
      <c r="A587" s="72" t="s">
        <v>23</v>
      </c>
      <c r="B587" s="72" t="s">
        <v>134</v>
      </c>
      <c r="C587" s="73" t="s">
        <v>72</v>
      </c>
      <c r="D587" s="72" t="s">
        <v>366</v>
      </c>
      <c r="E587" s="72" t="s">
        <v>363</v>
      </c>
      <c r="F587" s="72" t="s">
        <v>97</v>
      </c>
      <c r="G587" s="73" t="s">
        <v>31</v>
      </c>
      <c r="H587" s="72" t="s">
        <v>31</v>
      </c>
      <c r="I587" s="72"/>
      <c r="J587" s="72"/>
      <c r="K587" s="72"/>
      <c r="L587" s="72"/>
      <c r="M587" s="72"/>
      <c r="N587" s="72">
        <v>445</v>
      </c>
      <c r="O587" s="72">
        <v>287502</v>
      </c>
      <c r="P587" s="72">
        <v>1.7078142065098678E-3</v>
      </c>
      <c r="Q587" s="86">
        <v>1.0148003437167622E-3</v>
      </c>
      <c r="R587" s="72">
        <v>292</v>
      </c>
      <c r="S587" s="72">
        <v>199</v>
      </c>
      <c r="T587" s="85">
        <v>0.68150684931506844</v>
      </c>
      <c r="U587" s="72" t="s">
        <v>141</v>
      </c>
      <c r="V587" s="72">
        <v>0</v>
      </c>
    </row>
    <row r="588" spans="1:22" ht="13.5" customHeight="1">
      <c r="A588" s="72" t="s">
        <v>23</v>
      </c>
      <c r="B588" s="72" t="s">
        <v>134</v>
      </c>
      <c r="C588" s="73" t="s">
        <v>72</v>
      </c>
      <c r="D588" s="72" t="s">
        <v>366</v>
      </c>
      <c r="E588" s="72" t="s">
        <v>363</v>
      </c>
      <c r="F588" s="72" t="s">
        <v>96</v>
      </c>
      <c r="G588" s="73" t="s">
        <v>32</v>
      </c>
      <c r="H588" s="72" t="s">
        <v>32</v>
      </c>
      <c r="I588" s="72"/>
      <c r="J588" s="72"/>
      <c r="K588" s="72"/>
      <c r="L588" s="72"/>
      <c r="M588" s="72"/>
      <c r="N588" s="72">
        <v>378</v>
      </c>
      <c r="O588" s="72">
        <v>287502</v>
      </c>
      <c r="P588" s="72">
        <v>5.5303963102865366E-4</v>
      </c>
      <c r="Q588" s="86">
        <v>2.7360339916758958E-4</v>
      </c>
      <c r="R588" s="72">
        <v>79</v>
      </c>
      <c r="S588" s="72">
        <v>80</v>
      </c>
      <c r="T588" s="85">
        <v>1.0126582278481013</v>
      </c>
      <c r="U588" s="72" t="s">
        <v>141</v>
      </c>
      <c r="V588" s="72">
        <v>0</v>
      </c>
    </row>
    <row r="589" spans="1:22" ht="13.5" customHeight="1">
      <c r="A589" s="72" t="s">
        <v>23</v>
      </c>
      <c r="B589" s="72" t="s">
        <v>134</v>
      </c>
      <c r="C589" s="73" t="s">
        <v>72</v>
      </c>
      <c r="D589" s="72" t="s">
        <v>366</v>
      </c>
      <c r="E589" s="72" t="s">
        <v>363</v>
      </c>
      <c r="F589" s="72" t="s">
        <v>92</v>
      </c>
      <c r="G589" s="73" t="s">
        <v>353</v>
      </c>
      <c r="H589" s="72" t="s">
        <v>30</v>
      </c>
      <c r="I589" s="72"/>
      <c r="J589" s="72"/>
      <c r="K589" s="72"/>
      <c r="L589" s="72"/>
      <c r="M589" s="72"/>
      <c r="N589" s="72">
        <v>351</v>
      </c>
      <c r="O589" s="72">
        <v>287502</v>
      </c>
      <c r="P589" s="72">
        <v>2.3652009377326071E-4</v>
      </c>
      <c r="Q589" s="86">
        <v>1.7848792676996235E-4</v>
      </c>
      <c r="R589" s="72">
        <v>51</v>
      </c>
      <c r="S589" s="72">
        <v>17</v>
      </c>
      <c r="T589" s="85">
        <v>0.33333333333333326</v>
      </c>
      <c r="U589" s="72" t="s">
        <v>141</v>
      </c>
      <c r="V589" s="72">
        <v>0</v>
      </c>
    </row>
    <row r="590" spans="1:22" ht="13.5" customHeight="1">
      <c r="A590" s="72" t="s">
        <v>23</v>
      </c>
      <c r="B590" s="72" t="s">
        <v>134</v>
      </c>
      <c r="C590" s="73" t="s">
        <v>72</v>
      </c>
      <c r="D590" s="72" t="s">
        <v>366</v>
      </c>
      <c r="E590" s="72" t="s">
        <v>363</v>
      </c>
      <c r="F590" s="72" t="s">
        <v>86</v>
      </c>
      <c r="G590" s="73" t="s">
        <v>347</v>
      </c>
      <c r="H590" s="72" t="s">
        <v>40</v>
      </c>
      <c r="I590" s="72"/>
      <c r="J590" s="72"/>
      <c r="K590" s="72"/>
      <c r="L590" s="72"/>
      <c r="M590" s="72"/>
      <c r="N590" s="72">
        <v>177</v>
      </c>
      <c r="O590" s="72">
        <v>287502</v>
      </c>
      <c r="P590" s="72">
        <v>3.5964967200228172E-3</v>
      </c>
      <c r="Q590" s="86">
        <v>1.9414322400630431E-3</v>
      </c>
      <c r="R590" s="72">
        <v>558</v>
      </c>
      <c r="S590" s="72">
        <v>476</v>
      </c>
      <c r="T590" s="85">
        <v>0.85304659498207891</v>
      </c>
      <c r="U590" s="72" t="s">
        <v>141</v>
      </c>
      <c r="V590" s="72">
        <v>0</v>
      </c>
    </row>
    <row r="591" spans="1:22" ht="13.5" customHeight="1">
      <c r="A591" s="72" t="s">
        <v>23</v>
      </c>
      <c r="B591" s="72" t="s">
        <v>134</v>
      </c>
      <c r="C591" s="73" t="s">
        <v>72</v>
      </c>
      <c r="D591" s="72" t="s">
        <v>366</v>
      </c>
      <c r="E591" s="72" t="s">
        <v>363</v>
      </c>
      <c r="F591" s="72" t="s">
        <v>80</v>
      </c>
      <c r="G591" s="73" t="s">
        <v>26</v>
      </c>
      <c r="H591" s="72" t="s">
        <v>26</v>
      </c>
      <c r="I591" s="72"/>
      <c r="J591" s="72"/>
      <c r="K591" s="72"/>
      <c r="L591" s="72"/>
      <c r="M591" s="72"/>
      <c r="N591" s="72">
        <v>155</v>
      </c>
      <c r="O591" s="72">
        <v>287502</v>
      </c>
      <c r="P591" s="72">
        <v>1.2243393089439378E-3</v>
      </c>
      <c r="Q591" s="86">
        <v>1.2736161029968792E-3</v>
      </c>
      <c r="R591" s="72">
        <v>366</v>
      </c>
      <c r="S591" s="72">
        <v>-14</v>
      </c>
      <c r="T591" s="85">
        <v>-3.8251366120218622E-2</v>
      </c>
      <c r="U591" s="72" t="s">
        <v>141</v>
      </c>
      <c r="V591" s="72">
        <v>0</v>
      </c>
    </row>
    <row r="592" spans="1:22" ht="13.5" customHeight="1">
      <c r="A592" s="72" t="s">
        <v>23</v>
      </c>
      <c r="B592" s="72" t="s">
        <v>134</v>
      </c>
      <c r="C592" s="73" t="s">
        <v>72</v>
      </c>
      <c r="D592" s="72" t="s">
        <v>370</v>
      </c>
      <c r="E592" s="72" t="s">
        <v>360</v>
      </c>
      <c r="F592" s="72" t="s">
        <v>100</v>
      </c>
      <c r="G592" s="73" t="s">
        <v>101</v>
      </c>
      <c r="H592" s="72" t="s">
        <v>101</v>
      </c>
      <c r="I592" s="72">
        <v>22</v>
      </c>
      <c r="J592" s="72">
        <v>51</v>
      </c>
      <c r="K592" s="72">
        <v>11</v>
      </c>
      <c r="L592" s="72">
        <v>21</v>
      </c>
      <c r="M592" s="72">
        <v>4</v>
      </c>
      <c r="N592" s="72">
        <v>109</v>
      </c>
      <c r="O592" s="72">
        <v>287502</v>
      </c>
      <c r="P592" s="72">
        <v>2.3304185710012451E-4</v>
      </c>
      <c r="Q592" s="86">
        <v>2.9340544744330734E-4</v>
      </c>
      <c r="R592" s="72">
        <v>84</v>
      </c>
      <c r="S592" s="72">
        <v>-17</v>
      </c>
      <c r="T592" s="85">
        <v>-0.20238095238095233</v>
      </c>
      <c r="U592" s="72" t="s">
        <v>141</v>
      </c>
      <c r="V592" s="72">
        <v>0</v>
      </c>
    </row>
    <row r="593" spans="1:22" ht="13.5" customHeight="1">
      <c r="A593" s="72" t="s">
        <v>23</v>
      </c>
      <c r="B593" s="72" t="s">
        <v>134</v>
      </c>
      <c r="C593" s="73" t="s">
        <v>72</v>
      </c>
      <c r="D593" s="72" t="s">
        <v>366</v>
      </c>
      <c r="E593" s="72" t="s">
        <v>363</v>
      </c>
      <c r="F593" s="72" t="s">
        <v>87</v>
      </c>
      <c r="G593" s="73" t="s">
        <v>348</v>
      </c>
      <c r="H593" s="72" t="s">
        <v>38</v>
      </c>
      <c r="I593" s="72"/>
      <c r="J593" s="72"/>
      <c r="K593" s="72"/>
      <c r="L593" s="72"/>
      <c r="M593" s="72"/>
      <c r="N593" s="72">
        <v>92</v>
      </c>
      <c r="O593" s="72">
        <v>287502</v>
      </c>
      <c r="P593" s="72">
        <v>5.5651786770178988E-5</v>
      </c>
      <c r="Q593" s="86">
        <v>5.0736749492488366E-5</v>
      </c>
      <c r="R593" s="72">
        <v>15</v>
      </c>
      <c r="S593" s="72">
        <v>1</v>
      </c>
      <c r="T593" s="85">
        <v>6.6666666666666652E-2</v>
      </c>
      <c r="U593" s="72" t="s">
        <v>141</v>
      </c>
      <c r="V593" s="72">
        <v>0</v>
      </c>
    </row>
    <row r="594" spans="1:22" ht="13.5" customHeight="1">
      <c r="A594" s="72" t="s">
        <v>23</v>
      </c>
      <c r="B594" s="72" t="s">
        <v>134</v>
      </c>
      <c r="C594" s="73" t="s">
        <v>72</v>
      </c>
      <c r="D594" s="72" t="s">
        <v>370</v>
      </c>
      <c r="E594" s="72" t="s">
        <v>361</v>
      </c>
      <c r="F594" s="72" t="s">
        <v>102</v>
      </c>
      <c r="G594" s="73" t="s">
        <v>103</v>
      </c>
      <c r="H594" s="72" t="s">
        <v>103</v>
      </c>
      <c r="I594" s="72">
        <v>1</v>
      </c>
      <c r="J594" s="72">
        <v>63</v>
      </c>
      <c r="K594" s="72">
        <v>13</v>
      </c>
      <c r="L594" s="72">
        <v>11</v>
      </c>
      <c r="M594" s="72">
        <v>3</v>
      </c>
      <c r="N594" s="72">
        <v>91</v>
      </c>
      <c r="O594" s="72">
        <v>287502</v>
      </c>
      <c r="P594" s="72">
        <v>0</v>
      </c>
      <c r="Q594" s="86">
        <v>2.3237072524386567E-4</v>
      </c>
      <c r="R594" s="72">
        <v>67</v>
      </c>
      <c r="S594" s="72">
        <v>-67</v>
      </c>
      <c r="T594" s="85">
        <v>-1</v>
      </c>
      <c r="U594" s="72" t="s">
        <v>141</v>
      </c>
      <c r="V594" s="72">
        <v>0</v>
      </c>
    </row>
    <row r="595" spans="1:22" ht="13.5" customHeight="1">
      <c r="A595" s="72" t="s">
        <v>23</v>
      </c>
      <c r="B595" s="72" t="s">
        <v>134</v>
      </c>
      <c r="C595" s="73" t="s">
        <v>72</v>
      </c>
      <c r="D595" s="72" t="s">
        <v>367</v>
      </c>
      <c r="E595" s="72" t="s">
        <v>363</v>
      </c>
      <c r="F595" s="72" t="s">
        <v>107</v>
      </c>
      <c r="G595" s="73" t="s">
        <v>49</v>
      </c>
      <c r="H595" s="72" t="s">
        <v>49</v>
      </c>
      <c r="I595" s="72"/>
      <c r="J595" s="72"/>
      <c r="K595" s="72"/>
      <c r="L595" s="72"/>
      <c r="M595" s="72"/>
      <c r="N595" s="72">
        <v>89</v>
      </c>
      <c r="O595" s="72">
        <v>287502</v>
      </c>
      <c r="P595" s="72">
        <v>2.6782422383148639E-4</v>
      </c>
      <c r="Q595" s="86">
        <v>1.8409247473052899E-4</v>
      </c>
      <c r="R595" s="72">
        <v>53</v>
      </c>
      <c r="S595" s="72">
        <v>24</v>
      </c>
      <c r="T595" s="85">
        <v>0.45283018867924518</v>
      </c>
      <c r="U595" s="72" t="s">
        <v>141</v>
      </c>
      <c r="V595" s="72">
        <v>0</v>
      </c>
    </row>
    <row r="596" spans="1:22" ht="13.5" customHeight="1">
      <c r="A596" s="72" t="s">
        <v>23</v>
      </c>
      <c r="B596" s="72" t="s">
        <v>134</v>
      </c>
      <c r="C596" s="73" t="s">
        <v>72</v>
      </c>
      <c r="D596" s="72" t="s">
        <v>370</v>
      </c>
      <c r="E596" s="72" t="s">
        <v>361</v>
      </c>
      <c r="F596" s="72" t="s">
        <v>100</v>
      </c>
      <c r="G596" s="73" t="s">
        <v>101</v>
      </c>
      <c r="H596" s="72" t="s">
        <v>101</v>
      </c>
      <c r="I596" s="72">
        <v>8</v>
      </c>
      <c r="J596" s="72">
        <v>40</v>
      </c>
      <c r="K596" s="72">
        <v>17</v>
      </c>
      <c r="L596" s="72">
        <v>10</v>
      </c>
      <c r="M596" s="72">
        <v>4</v>
      </c>
      <c r="N596" s="72">
        <v>79</v>
      </c>
      <c r="O596" s="72">
        <v>287502</v>
      </c>
      <c r="P596" s="72">
        <v>8.6955916828404669E-5</v>
      </c>
      <c r="Q596" s="86">
        <v>8.066568957631028E-5</v>
      </c>
      <c r="R596" s="72">
        <v>23</v>
      </c>
      <c r="S596" s="72">
        <v>2</v>
      </c>
      <c r="T596" s="85">
        <v>8.6956521739130377E-2</v>
      </c>
      <c r="U596" s="72" t="s">
        <v>141</v>
      </c>
      <c r="V596" s="72">
        <v>0</v>
      </c>
    </row>
    <row r="597" spans="1:22" ht="13.5" customHeight="1">
      <c r="A597" s="72" t="s">
        <v>23</v>
      </c>
      <c r="B597" s="72" t="s">
        <v>134</v>
      </c>
      <c r="C597" s="73" t="s">
        <v>72</v>
      </c>
      <c r="D597" s="72" t="s">
        <v>367</v>
      </c>
      <c r="E597" s="72" t="s">
        <v>363</v>
      </c>
      <c r="F597" s="72" t="s">
        <v>108</v>
      </c>
      <c r="G597" s="73" t="s">
        <v>356</v>
      </c>
      <c r="H597" s="72" t="s">
        <v>50</v>
      </c>
      <c r="I597" s="72"/>
      <c r="J597" s="72"/>
      <c r="K597" s="72"/>
      <c r="L597" s="72"/>
      <c r="M597" s="72"/>
      <c r="N597" s="72">
        <v>79</v>
      </c>
      <c r="O597" s="72">
        <v>287502</v>
      </c>
      <c r="P597" s="72">
        <v>3.5825837733302726E-4</v>
      </c>
      <c r="Q597" s="86">
        <v>1.0839071616084404E-3</v>
      </c>
      <c r="R597" s="72">
        <v>312</v>
      </c>
      <c r="S597" s="72">
        <v>-209</v>
      </c>
      <c r="T597" s="85">
        <v>-0.66987179487179493</v>
      </c>
      <c r="U597" s="72" t="s">
        <v>141</v>
      </c>
      <c r="V597" s="72">
        <v>0</v>
      </c>
    </row>
    <row r="598" spans="1:22" ht="13.5" customHeight="1">
      <c r="A598" s="72" t="s">
        <v>23</v>
      </c>
      <c r="B598" s="72" t="s">
        <v>134</v>
      </c>
      <c r="C598" s="73" t="s">
        <v>72</v>
      </c>
      <c r="D598" s="72" t="s">
        <v>370</v>
      </c>
      <c r="E598" s="72" t="s">
        <v>360</v>
      </c>
      <c r="F598" s="72" t="s">
        <v>102</v>
      </c>
      <c r="G598" s="73" t="s">
        <v>103</v>
      </c>
      <c r="H598" s="72" t="s">
        <v>103</v>
      </c>
      <c r="I598" s="72">
        <v>1</v>
      </c>
      <c r="J598" s="72">
        <v>43</v>
      </c>
      <c r="K598" s="72">
        <v>10</v>
      </c>
      <c r="L598" s="72">
        <v>11</v>
      </c>
      <c r="M598" s="72">
        <v>1</v>
      </c>
      <c r="N598" s="72">
        <v>66</v>
      </c>
      <c r="O598" s="72">
        <v>287502</v>
      </c>
      <c r="P598" s="72">
        <v>7.2347322801232688E-4</v>
      </c>
      <c r="Q598" s="86">
        <v>1.4280277212541282E-3</v>
      </c>
      <c r="R598" s="72">
        <v>411</v>
      </c>
      <c r="S598" s="72">
        <v>-203</v>
      </c>
      <c r="T598" s="85">
        <v>-0.4939172749391727</v>
      </c>
      <c r="U598" s="72" t="s">
        <v>141</v>
      </c>
      <c r="V598" s="72">
        <v>0</v>
      </c>
    </row>
    <row r="599" spans="1:22" ht="13.5" customHeight="1">
      <c r="A599" s="72" t="s">
        <v>23</v>
      </c>
      <c r="B599" s="72" t="s">
        <v>134</v>
      </c>
      <c r="C599" s="73" t="s">
        <v>72</v>
      </c>
      <c r="D599" s="72" t="s">
        <v>366</v>
      </c>
      <c r="E599" s="72" t="s">
        <v>363</v>
      </c>
      <c r="F599" s="72" t="s">
        <v>94</v>
      </c>
      <c r="G599" s="73" t="s">
        <v>36</v>
      </c>
      <c r="H599" s="72" t="s">
        <v>36</v>
      </c>
      <c r="I599" s="72"/>
      <c r="J599" s="72"/>
      <c r="K599" s="72"/>
      <c r="L599" s="72"/>
      <c r="M599" s="72"/>
      <c r="N599" s="72">
        <v>40</v>
      </c>
      <c r="O599" s="72">
        <v>287502</v>
      </c>
      <c r="P599" s="72">
        <v>1.3912946692544747E-5</v>
      </c>
      <c r="Q599" s="86">
        <v>1.6024742201959825E-5</v>
      </c>
      <c r="R599" s="72">
        <v>5</v>
      </c>
      <c r="S599" s="72">
        <v>-1</v>
      </c>
      <c r="T599" s="85">
        <v>-0.19999999999999996</v>
      </c>
      <c r="U599" s="72" t="s">
        <v>141</v>
      </c>
      <c r="V599" s="72">
        <v>0</v>
      </c>
    </row>
    <row r="600" spans="1:22" ht="13.5" customHeight="1">
      <c r="A600" s="72" t="s">
        <v>23</v>
      </c>
      <c r="B600" s="72" t="s">
        <v>134</v>
      </c>
      <c r="C600" s="73" t="s">
        <v>72</v>
      </c>
      <c r="D600" s="72" t="s">
        <v>366</v>
      </c>
      <c r="E600" s="72" t="s">
        <v>363</v>
      </c>
      <c r="F600" s="72" t="s">
        <v>82</v>
      </c>
      <c r="G600" s="73" t="s">
        <v>41</v>
      </c>
      <c r="H600" s="72" t="s">
        <v>41</v>
      </c>
      <c r="I600" s="72"/>
      <c r="J600" s="72"/>
      <c r="K600" s="72"/>
      <c r="L600" s="72"/>
      <c r="M600" s="72"/>
      <c r="N600" s="72">
        <v>32</v>
      </c>
      <c r="O600" s="72">
        <v>244554</v>
      </c>
      <c r="P600" s="72">
        <v>1.2618889897527744E-2</v>
      </c>
      <c r="Q600" s="86">
        <v>9.1938915741569226E-3</v>
      </c>
      <c r="R600" s="72">
        <v>2248</v>
      </c>
      <c r="S600" s="72">
        <v>838</v>
      </c>
      <c r="T600" s="85">
        <v>0.37277580071174388</v>
      </c>
      <c r="U600" s="72" t="s">
        <v>143</v>
      </c>
      <c r="V600" s="72">
        <v>0</v>
      </c>
    </row>
    <row r="601" spans="1:22" ht="13.5" customHeight="1">
      <c r="A601" s="72" t="s">
        <v>23</v>
      </c>
      <c r="B601" s="72" t="s">
        <v>134</v>
      </c>
      <c r="C601" s="73" t="s">
        <v>72</v>
      </c>
      <c r="D601" s="72" t="s">
        <v>370</v>
      </c>
      <c r="E601" s="72" t="s">
        <v>360</v>
      </c>
      <c r="F601" s="72" t="s">
        <v>106</v>
      </c>
      <c r="G601" s="73" t="s">
        <v>47</v>
      </c>
      <c r="H601" s="72" t="s">
        <v>47</v>
      </c>
      <c r="I601" s="72">
        <v>0</v>
      </c>
      <c r="J601" s="72">
        <v>20</v>
      </c>
      <c r="K601" s="72">
        <v>2</v>
      </c>
      <c r="L601" s="72">
        <v>1</v>
      </c>
      <c r="M601" s="72">
        <v>1</v>
      </c>
      <c r="N601" s="72">
        <v>24</v>
      </c>
      <c r="O601" s="72">
        <v>244554</v>
      </c>
      <c r="P601" s="72">
        <v>5.0254749462286452E-3</v>
      </c>
      <c r="Q601" s="86">
        <v>2.2086762611347116E-3</v>
      </c>
      <c r="R601" s="72">
        <v>540</v>
      </c>
      <c r="S601" s="72">
        <v>689</v>
      </c>
      <c r="T601" s="85">
        <v>1.2759259259259261</v>
      </c>
      <c r="U601" s="72" t="s">
        <v>143</v>
      </c>
      <c r="V601" s="72">
        <v>1</v>
      </c>
    </row>
    <row r="602" spans="1:22" ht="13.5" customHeight="1">
      <c r="A602" s="72" t="s">
        <v>23</v>
      </c>
      <c r="B602" s="72" t="s">
        <v>134</v>
      </c>
      <c r="C602" s="73" t="s">
        <v>72</v>
      </c>
      <c r="D602" s="72" t="s">
        <v>370</v>
      </c>
      <c r="E602" s="72" t="s">
        <v>361</v>
      </c>
      <c r="F602" s="72" t="s">
        <v>106</v>
      </c>
      <c r="G602" s="73" t="s">
        <v>47</v>
      </c>
      <c r="H602" s="72" t="s">
        <v>47</v>
      </c>
      <c r="I602" s="72">
        <v>0</v>
      </c>
      <c r="J602" s="72">
        <v>4</v>
      </c>
      <c r="K602" s="72">
        <v>10</v>
      </c>
      <c r="L602" s="72">
        <v>4</v>
      </c>
      <c r="M602" s="72">
        <v>0</v>
      </c>
      <c r="N602" s="72">
        <v>18</v>
      </c>
      <c r="O602" s="72">
        <v>244554</v>
      </c>
      <c r="P602" s="72">
        <v>2.1672105138333456E-4</v>
      </c>
      <c r="Q602" s="86">
        <v>1.2542301865672633E-4</v>
      </c>
      <c r="R602" s="72">
        <v>31</v>
      </c>
      <c r="S602" s="72">
        <v>22</v>
      </c>
      <c r="T602" s="85">
        <v>0.70967741935483875</v>
      </c>
      <c r="U602" s="72" t="s">
        <v>143</v>
      </c>
      <c r="V602" s="72">
        <v>0</v>
      </c>
    </row>
    <row r="603" spans="1:22" ht="13.5" customHeight="1">
      <c r="A603" s="72" t="s">
        <v>23</v>
      </c>
      <c r="B603" s="72" t="s">
        <v>134</v>
      </c>
      <c r="C603" s="73" t="s">
        <v>72</v>
      </c>
      <c r="D603" s="72" t="s">
        <v>366</v>
      </c>
      <c r="E603" s="72" t="s">
        <v>363</v>
      </c>
      <c r="F603" s="72" t="s">
        <v>93</v>
      </c>
      <c r="G603" s="73" t="s">
        <v>354</v>
      </c>
      <c r="H603" s="72" t="s">
        <v>42</v>
      </c>
      <c r="I603" s="72"/>
      <c r="J603" s="72"/>
      <c r="K603" s="72"/>
      <c r="L603" s="72"/>
      <c r="M603" s="72"/>
      <c r="N603" s="72">
        <v>16</v>
      </c>
      <c r="O603" s="72">
        <v>244554</v>
      </c>
      <c r="P603" s="72">
        <v>0</v>
      </c>
      <c r="Q603" s="86">
        <v>6.8376722070839942E-4</v>
      </c>
      <c r="R603" s="72">
        <v>167</v>
      </c>
      <c r="S603" s="72">
        <v>-167</v>
      </c>
      <c r="T603" s="85">
        <v>-1</v>
      </c>
      <c r="U603" s="72" t="s">
        <v>143</v>
      </c>
      <c r="V603" s="72">
        <v>0</v>
      </c>
    </row>
    <row r="604" spans="1:22" ht="13.5" customHeight="1">
      <c r="A604" s="72" t="s">
        <v>23</v>
      </c>
      <c r="B604" s="72" t="s">
        <v>134</v>
      </c>
      <c r="C604" s="73" t="s">
        <v>72</v>
      </c>
      <c r="D604" s="72" t="s">
        <v>366</v>
      </c>
      <c r="E604" s="72" t="s">
        <v>363</v>
      </c>
      <c r="F604" s="72" t="s">
        <v>95</v>
      </c>
      <c r="G604" s="73" t="s">
        <v>355</v>
      </c>
      <c r="H604" s="72" t="s">
        <v>43</v>
      </c>
      <c r="I604" s="72"/>
      <c r="J604" s="72"/>
      <c r="K604" s="72"/>
      <c r="L604" s="72"/>
      <c r="M604" s="72"/>
      <c r="N604" s="72">
        <v>10</v>
      </c>
      <c r="O604" s="72">
        <v>244554</v>
      </c>
      <c r="P604" s="72">
        <v>2.3434497084488498E-2</v>
      </c>
      <c r="Q604" s="86">
        <v>1.7699771992152287E-2</v>
      </c>
      <c r="R604" s="72">
        <v>4329</v>
      </c>
      <c r="S604" s="72">
        <v>1402</v>
      </c>
      <c r="T604" s="85">
        <v>0.32386232386232394</v>
      </c>
      <c r="U604" s="72" t="s">
        <v>143</v>
      </c>
      <c r="V604" s="72">
        <v>0</v>
      </c>
    </row>
    <row r="605" spans="1:22" ht="13.5" customHeight="1">
      <c r="A605" s="72" t="s">
        <v>23</v>
      </c>
      <c r="B605" s="72" t="s">
        <v>134</v>
      </c>
      <c r="C605" s="73" t="s">
        <v>72</v>
      </c>
      <c r="D605" s="72" t="s">
        <v>370</v>
      </c>
      <c r="E605" s="72" t="s">
        <v>360</v>
      </c>
      <c r="F605" s="72" t="s">
        <v>104</v>
      </c>
      <c r="G605" s="73" t="s">
        <v>105</v>
      </c>
      <c r="H605" s="72" t="s">
        <v>105</v>
      </c>
      <c r="I605" s="72">
        <v>0</v>
      </c>
      <c r="J605" s="72">
        <v>1</v>
      </c>
      <c r="K605" s="72">
        <v>0</v>
      </c>
      <c r="L605" s="72">
        <v>1</v>
      </c>
      <c r="M605" s="72">
        <v>0</v>
      </c>
      <c r="N605" s="72">
        <v>2</v>
      </c>
      <c r="O605" s="72">
        <v>244554</v>
      </c>
      <c r="P605" s="72">
        <v>1.921865927361646E-4</v>
      </c>
      <c r="Q605" s="86">
        <v>1.4395880160841243E-4</v>
      </c>
      <c r="R605" s="72">
        <v>35</v>
      </c>
      <c r="S605" s="72">
        <v>12</v>
      </c>
      <c r="T605" s="85">
        <v>0.34285714285714275</v>
      </c>
      <c r="U605" s="72" t="s">
        <v>143</v>
      </c>
      <c r="V605" s="72">
        <v>0</v>
      </c>
    </row>
    <row r="606" spans="1:22" ht="13.5" customHeight="1">
      <c r="A606" s="72" t="s">
        <v>23</v>
      </c>
      <c r="B606" s="72" t="s">
        <v>134</v>
      </c>
      <c r="C606" s="73" t="s">
        <v>72</v>
      </c>
      <c r="D606" s="72" t="s">
        <v>370</v>
      </c>
      <c r="E606" s="72" t="s">
        <v>361</v>
      </c>
      <c r="F606" s="72" t="s">
        <v>104</v>
      </c>
      <c r="G606" s="73" t="s">
        <v>105</v>
      </c>
      <c r="H606" s="72" t="s">
        <v>105</v>
      </c>
      <c r="I606" s="72">
        <v>0</v>
      </c>
      <c r="J606" s="72">
        <v>1</v>
      </c>
      <c r="K606" s="72">
        <v>1</v>
      </c>
      <c r="L606" s="72">
        <v>0</v>
      </c>
      <c r="M606" s="72">
        <v>0</v>
      </c>
      <c r="N606" s="72">
        <v>2</v>
      </c>
      <c r="O606" s="72">
        <v>244554</v>
      </c>
      <c r="P606" s="72">
        <v>2.34304080080473E-3</v>
      </c>
      <c r="Q606" s="86">
        <v>2.1055331719514962E-3</v>
      </c>
      <c r="R606" s="72">
        <v>515</v>
      </c>
      <c r="S606" s="72">
        <v>58</v>
      </c>
      <c r="T606" s="85">
        <v>0.11262135922330097</v>
      </c>
      <c r="U606" s="72" t="s">
        <v>143</v>
      </c>
      <c r="V606" s="72">
        <v>0</v>
      </c>
    </row>
    <row r="607" spans="1:22" ht="13.5" customHeight="1">
      <c r="A607" s="72" t="s">
        <v>23</v>
      </c>
      <c r="B607" s="72" t="s">
        <v>134</v>
      </c>
      <c r="C607" s="73" t="s">
        <v>72</v>
      </c>
      <c r="D607" s="72" t="s">
        <v>366</v>
      </c>
      <c r="E607" s="72" t="s">
        <v>363</v>
      </c>
      <c r="F607" s="72" t="s">
        <v>89</v>
      </c>
      <c r="G607" s="73" t="s">
        <v>350</v>
      </c>
      <c r="H607" s="72" t="s">
        <v>39</v>
      </c>
      <c r="I607" s="72"/>
      <c r="J607" s="72"/>
      <c r="K607" s="72"/>
      <c r="L607" s="72"/>
      <c r="M607" s="72"/>
      <c r="N607" s="72">
        <v>1</v>
      </c>
      <c r="O607" s="72">
        <v>244554</v>
      </c>
      <c r="P607" s="72">
        <v>1.0815607186960754E-2</v>
      </c>
      <c r="Q607" s="86">
        <v>9.4901365120153378E-3</v>
      </c>
      <c r="R607" s="72">
        <v>2321</v>
      </c>
      <c r="S607" s="72">
        <v>324</v>
      </c>
      <c r="T607" s="85">
        <v>0.13959500215424381</v>
      </c>
      <c r="U607" s="72" t="s">
        <v>143</v>
      </c>
      <c r="V607" s="72">
        <v>0</v>
      </c>
    </row>
    <row r="608" spans="1:22" ht="13.5" customHeight="1">
      <c r="A608" s="72" t="s">
        <v>23</v>
      </c>
      <c r="B608" s="72" t="s">
        <v>134</v>
      </c>
      <c r="C608" s="73" t="s">
        <v>72</v>
      </c>
      <c r="D608" s="72" t="s">
        <v>366</v>
      </c>
      <c r="E608" s="72" t="s">
        <v>363</v>
      </c>
      <c r="F608" s="72" t="s">
        <v>78</v>
      </c>
      <c r="G608" s="73" t="s">
        <v>344</v>
      </c>
      <c r="H608" s="72" t="s">
        <v>35</v>
      </c>
      <c r="I608" s="72"/>
      <c r="J608" s="72"/>
      <c r="K608" s="72"/>
      <c r="L608" s="72"/>
      <c r="M608" s="72"/>
      <c r="N608" s="72">
        <v>0</v>
      </c>
      <c r="O608" s="72">
        <v>244554</v>
      </c>
      <c r="P608" s="72">
        <v>6.5915912232063266E-3</v>
      </c>
      <c r="Q608" s="86">
        <v>4.3548543873536101E-3</v>
      </c>
      <c r="R608" s="72">
        <v>1065</v>
      </c>
      <c r="S608" s="72">
        <v>547</v>
      </c>
      <c r="T608" s="85">
        <v>0.51361502347417831</v>
      </c>
      <c r="U608" s="72" t="s">
        <v>143</v>
      </c>
      <c r="V608" s="72">
        <v>1</v>
      </c>
    </row>
    <row r="609" spans="1:22" ht="13.5" customHeight="1">
      <c r="A609" s="72" t="s">
        <v>23</v>
      </c>
      <c r="B609" s="72" t="s">
        <v>134</v>
      </c>
      <c r="C609" s="73" t="s">
        <v>72</v>
      </c>
      <c r="D609" s="72" t="s">
        <v>366</v>
      </c>
      <c r="E609" s="72" t="s">
        <v>363</v>
      </c>
      <c r="F609" s="72" t="s">
        <v>88</v>
      </c>
      <c r="G609" s="73" t="s">
        <v>349</v>
      </c>
      <c r="H609" s="72" t="s">
        <v>34</v>
      </c>
      <c r="I609" s="72"/>
      <c r="J609" s="72"/>
      <c r="K609" s="72"/>
      <c r="L609" s="72"/>
      <c r="M609" s="72"/>
      <c r="N609" s="72">
        <v>0</v>
      </c>
      <c r="O609" s="72">
        <v>244554</v>
      </c>
      <c r="P609" s="72">
        <v>2.0854289850094458E-4</v>
      </c>
      <c r="Q609" s="86">
        <v>3.2886202593288721E-4</v>
      </c>
      <c r="R609" s="72">
        <v>80</v>
      </c>
      <c r="S609" s="72">
        <v>-29</v>
      </c>
      <c r="T609" s="85">
        <v>-0.36250000000000004</v>
      </c>
      <c r="U609" s="72" t="s">
        <v>143</v>
      </c>
      <c r="V609" s="72">
        <v>0</v>
      </c>
    </row>
    <row r="610" spans="1:22" ht="13.5" customHeight="1">
      <c r="A610" s="72" t="s">
        <v>23</v>
      </c>
      <c r="B610" s="72" t="s">
        <v>134</v>
      </c>
      <c r="C610" s="73" t="s">
        <v>72</v>
      </c>
      <c r="D610" s="72" t="s">
        <v>366</v>
      </c>
      <c r="E610" s="72" t="s">
        <v>363</v>
      </c>
      <c r="F610" s="72" t="s">
        <v>90</v>
      </c>
      <c r="G610" s="73" t="s">
        <v>351</v>
      </c>
      <c r="H610" s="72" t="s">
        <v>37</v>
      </c>
      <c r="I610" s="72"/>
      <c r="J610" s="72"/>
      <c r="K610" s="72"/>
      <c r="L610" s="72"/>
      <c r="M610" s="72"/>
      <c r="N610" s="72">
        <v>0</v>
      </c>
      <c r="O610" s="72">
        <v>244554</v>
      </c>
      <c r="P610" s="72">
        <v>5.3566901379654389E-4</v>
      </c>
      <c r="Q610" s="86">
        <v>2.8770854560624949E-4</v>
      </c>
      <c r="R610" s="72">
        <v>70</v>
      </c>
      <c r="S610" s="72">
        <v>61</v>
      </c>
      <c r="T610" s="85">
        <v>0.87142857142857144</v>
      </c>
      <c r="U610" s="72" t="s">
        <v>143</v>
      </c>
      <c r="V610" s="72">
        <v>0</v>
      </c>
    </row>
    <row r="611" spans="1:22" ht="13.5" customHeight="1">
      <c r="A611" s="72" t="s">
        <v>23</v>
      </c>
      <c r="B611" s="72" t="s">
        <v>134</v>
      </c>
      <c r="C611" s="73" t="s">
        <v>72</v>
      </c>
      <c r="D611" s="72" t="s">
        <v>366</v>
      </c>
      <c r="E611" s="72" t="s">
        <v>363</v>
      </c>
      <c r="F611" s="72" t="s">
        <v>91</v>
      </c>
      <c r="G611" s="73" t="s">
        <v>352</v>
      </c>
      <c r="H611" s="72" t="s">
        <v>29</v>
      </c>
      <c r="I611" s="72"/>
      <c r="J611" s="72"/>
      <c r="K611" s="72"/>
      <c r="L611" s="72"/>
      <c r="M611" s="72"/>
      <c r="N611" s="72">
        <v>0</v>
      </c>
      <c r="O611" s="72">
        <v>244554</v>
      </c>
      <c r="P611" s="72">
        <v>1.6315415000368017E-3</v>
      </c>
      <c r="Q611" s="86">
        <v>1.0148003437167622E-3</v>
      </c>
      <c r="R611" s="72">
        <v>248</v>
      </c>
      <c r="S611" s="72">
        <v>151</v>
      </c>
      <c r="T611" s="85">
        <v>0.6088709677419355</v>
      </c>
      <c r="U611" s="72" t="s">
        <v>143</v>
      </c>
      <c r="V611" s="72">
        <v>0</v>
      </c>
    </row>
    <row r="612" spans="1:22" ht="13.5" customHeight="1">
      <c r="A612" s="72" t="s">
        <v>23</v>
      </c>
      <c r="B612" s="72" t="s">
        <v>134</v>
      </c>
      <c r="C612" s="73" t="s">
        <v>72</v>
      </c>
      <c r="D612" s="72" t="s">
        <v>367</v>
      </c>
      <c r="E612" s="72" t="s">
        <v>363</v>
      </c>
      <c r="F612" s="72" t="s">
        <v>109</v>
      </c>
      <c r="G612" s="73" t="s">
        <v>51</v>
      </c>
      <c r="H612" s="72" t="s">
        <v>51</v>
      </c>
      <c r="I612" s="72"/>
      <c r="J612" s="72"/>
      <c r="K612" s="72"/>
      <c r="L612" s="72"/>
      <c r="M612" s="72"/>
      <c r="N612" s="72">
        <v>0</v>
      </c>
      <c r="O612" s="72">
        <v>244554</v>
      </c>
      <c r="P612" s="72">
        <v>4.2117487344308415E-4</v>
      </c>
      <c r="Q612" s="86">
        <v>2.7360339916758958E-4</v>
      </c>
      <c r="R612" s="72">
        <v>67</v>
      </c>
      <c r="S612" s="72">
        <v>36</v>
      </c>
      <c r="T612" s="85">
        <v>0.53731343283582089</v>
      </c>
      <c r="U612" s="72" t="s">
        <v>143</v>
      </c>
      <c r="V612" s="72">
        <v>0</v>
      </c>
    </row>
    <row r="613" spans="1:22" ht="13.5" customHeight="1">
      <c r="A613" s="72" t="s">
        <v>23</v>
      </c>
      <c r="B613" s="72" t="s">
        <v>114</v>
      </c>
      <c r="C613" s="73" t="s">
        <v>53</v>
      </c>
      <c r="D613" s="72" t="s">
        <v>366</v>
      </c>
      <c r="E613" s="72" t="s">
        <v>363</v>
      </c>
      <c r="F613" s="72" t="s">
        <v>81</v>
      </c>
      <c r="G613" s="73" t="s">
        <v>28</v>
      </c>
      <c r="H613" s="72" t="s">
        <v>28</v>
      </c>
      <c r="I613" s="72"/>
      <c r="J613" s="72"/>
      <c r="K613" s="72"/>
      <c r="L613" s="72"/>
      <c r="M613" s="72"/>
      <c r="N613" s="72">
        <v>9921</v>
      </c>
      <c r="O613" s="72">
        <v>244554</v>
      </c>
      <c r="P613" s="72">
        <v>3.2712611529559936E-5</v>
      </c>
      <c r="Q613" s="86">
        <v>1.7848792676996235E-4</v>
      </c>
      <c r="R613" s="72">
        <v>44</v>
      </c>
      <c r="S613" s="72">
        <v>-36</v>
      </c>
      <c r="T613" s="85">
        <v>-0.81818181818181812</v>
      </c>
      <c r="U613" s="72" t="s">
        <v>143</v>
      </c>
      <c r="V613" s="72">
        <v>0</v>
      </c>
    </row>
    <row r="614" spans="1:22" ht="13.5" customHeight="1">
      <c r="A614" s="72" t="s">
        <v>23</v>
      </c>
      <c r="B614" s="72" t="s">
        <v>114</v>
      </c>
      <c r="C614" s="73" t="s">
        <v>53</v>
      </c>
      <c r="D614" s="72" t="s">
        <v>366</v>
      </c>
      <c r="E614" s="72" t="s">
        <v>363</v>
      </c>
      <c r="F614" s="72" t="s">
        <v>84</v>
      </c>
      <c r="G614" s="73" t="s">
        <v>345</v>
      </c>
      <c r="H614" s="72" t="s">
        <v>33</v>
      </c>
      <c r="I614" s="72"/>
      <c r="J614" s="72"/>
      <c r="K614" s="72"/>
      <c r="L614" s="72"/>
      <c r="M614" s="72"/>
      <c r="N614" s="72">
        <v>7253</v>
      </c>
      <c r="O614" s="72">
        <v>244554</v>
      </c>
      <c r="P614" s="72">
        <v>2.8337299737481291E-3</v>
      </c>
      <c r="Q614" s="86">
        <v>1.9414322400630431E-3</v>
      </c>
      <c r="R614" s="72">
        <v>475</v>
      </c>
      <c r="S614" s="72">
        <v>218</v>
      </c>
      <c r="T614" s="85">
        <v>0.45894736842105255</v>
      </c>
      <c r="U614" s="72" t="s">
        <v>143</v>
      </c>
      <c r="V614" s="72">
        <v>0</v>
      </c>
    </row>
    <row r="615" spans="1:22" ht="13.5" customHeight="1">
      <c r="A615" s="72" t="s">
        <v>23</v>
      </c>
      <c r="B615" s="72" t="s">
        <v>114</v>
      </c>
      <c r="C615" s="73" t="s">
        <v>53</v>
      </c>
      <c r="D615" s="72" t="s">
        <v>366</v>
      </c>
      <c r="E615" s="72" t="s">
        <v>363</v>
      </c>
      <c r="F615" s="72" t="s">
        <v>85</v>
      </c>
      <c r="G615" s="73" t="s">
        <v>346</v>
      </c>
      <c r="H615" s="72" t="s">
        <v>25</v>
      </c>
      <c r="I615" s="72"/>
      <c r="J615" s="72"/>
      <c r="K615" s="72"/>
      <c r="L615" s="72"/>
      <c r="M615" s="72"/>
      <c r="N615" s="72">
        <v>6444</v>
      </c>
      <c r="O615" s="72">
        <v>244554</v>
      </c>
      <c r="P615" s="72">
        <v>1.492512901036172E-3</v>
      </c>
      <c r="Q615" s="86">
        <v>1.2736161029968792E-3</v>
      </c>
      <c r="R615" s="72">
        <v>311</v>
      </c>
      <c r="S615" s="72">
        <v>54</v>
      </c>
      <c r="T615" s="85">
        <v>0.17363344051446949</v>
      </c>
      <c r="U615" s="72" t="s">
        <v>143</v>
      </c>
      <c r="V615" s="72">
        <v>0</v>
      </c>
    </row>
    <row r="616" spans="1:22" ht="13.5" customHeight="1">
      <c r="A616" s="72" t="s">
        <v>23</v>
      </c>
      <c r="B616" s="72" t="s">
        <v>114</v>
      </c>
      <c r="C616" s="73" t="s">
        <v>53</v>
      </c>
      <c r="D616" s="72" t="s">
        <v>366</v>
      </c>
      <c r="E616" s="72" t="s">
        <v>363</v>
      </c>
      <c r="F616" s="72" t="s">
        <v>92</v>
      </c>
      <c r="G616" s="73" t="s">
        <v>353</v>
      </c>
      <c r="H616" s="72" t="s">
        <v>30</v>
      </c>
      <c r="I616" s="72"/>
      <c r="J616" s="72"/>
      <c r="K616" s="72"/>
      <c r="L616" s="72"/>
      <c r="M616" s="72"/>
      <c r="N616" s="72">
        <v>1192</v>
      </c>
      <c r="O616" s="72">
        <v>244554</v>
      </c>
      <c r="P616" s="72">
        <v>3.6392780326635426E-4</v>
      </c>
      <c r="Q616" s="86">
        <v>2.9340544744330734E-4</v>
      </c>
      <c r="R616" s="72">
        <v>72</v>
      </c>
      <c r="S616" s="72">
        <v>17</v>
      </c>
      <c r="T616" s="85">
        <v>0.23611111111111116</v>
      </c>
      <c r="U616" s="72" t="s">
        <v>143</v>
      </c>
      <c r="V616" s="72">
        <v>0</v>
      </c>
    </row>
    <row r="617" spans="1:22" ht="13.5" customHeight="1">
      <c r="A617" s="72" t="s">
        <v>23</v>
      </c>
      <c r="B617" s="72" t="s">
        <v>114</v>
      </c>
      <c r="C617" s="73" t="s">
        <v>53</v>
      </c>
      <c r="D617" s="72" t="s">
        <v>366</v>
      </c>
      <c r="E617" s="72" t="s">
        <v>363</v>
      </c>
      <c r="F617" s="72" t="s">
        <v>78</v>
      </c>
      <c r="G617" s="73" t="s">
        <v>344</v>
      </c>
      <c r="H617" s="72" t="s">
        <v>35</v>
      </c>
      <c r="I617" s="72"/>
      <c r="J617" s="72"/>
      <c r="K617" s="72"/>
      <c r="L617" s="72"/>
      <c r="M617" s="72"/>
      <c r="N617" s="72">
        <v>1132</v>
      </c>
      <c r="O617" s="72">
        <v>244554</v>
      </c>
      <c r="P617" s="72">
        <v>4.089076441194992E-5</v>
      </c>
      <c r="Q617" s="86">
        <v>5.0736749492488366E-5</v>
      </c>
      <c r="R617" s="72">
        <v>12</v>
      </c>
      <c r="S617" s="72">
        <v>-2</v>
      </c>
      <c r="T617" s="85">
        <v>-0.16666666666666663</v>
      </c>
      <c r="U617" s="72" t="s">
        <v>143</v>
      </c>
      <c r="V617" s="72">
        <v>0</v>
      </c>
    </row>
    <row r="618" spans="1:22" ht="13.5" customHeight="1">
      <c r="A618" s="72" t="s">
        <v>23</v>
      </c>
      <c r="B618" s="72" t="s">
        <v>114</v>
      </c>
      <c r="C618" s="73" t="s">
        <v>53</v>
      </c>
      <c r="D618" s="72" t="s">
        <v>369</v>
      </c>
      <c r="E618" s="72" t="s">
        <v>360</v>
      </c>
      <c r="F618" s="72" t="s">
        <v>98</v>
      </c>
      <c r="G618" s="73" t="s">
        <v>99</v>
      </c>
      <c r="H618" s="72" t="s">
        <v>45</v>
      </c>
      <c r="I618" s="72">
        <v>43</v>
      </c>
      <c r="J618" s="72">
        <v>242</v>
      </c>
      <c r="K618" s="72">
        <v>268</v>
      </c>
      <c r="L618" s="72">
        <v>349</v>
      </c>
      <c r="M618" s="72">
        <v>146</v>
      </c>
      <c r="N618" s="72">
        <v>1048</v>
      </c>
      <c r="O618" s="72">
        <v>244554</v>
      </c>
      <c r="P618" s="72">
        <v>3.3121519173679435E-4</v>
      </c>
      <c r="Q618" s="86">
        <v>2.3237072524386567E-4</v>
      </c>
      <c r="R618" s="72">
        <v>57</v>
      </c>
      <c r="S618" s="72">
        <v>24</v>
      </c>
      <c r="T618" s="85">
        <v>0.42105263157894735</v>
      </c>
      <c r="U618" s="72" t="s">
        <v>143</v>
      </c>
      <c r="V618" s="72">
        <v>0</v>
      </c>
    </row>
    <row r="619" spans="1:22" ht="13.5" customHeight="1">
      <c r="A619" s="72" t="s">
        <v>23</v>
      </c>
      <c r="B619" s="72" t="s">
        <v>114</v>
      </c>
      <c r="C619" s="73" t="s">
        <v>53</v>
      </c>
      <c r="D619" s="72" t="s">
        <v>369</v>
      </c>
      <c r="E619" s="72" t="s">
        <v>361</v>
      </c>
      <c r="F619" s="72" t="s">
        <v>98</v>
      </c>
      <c r="G619" s="73" t="s">
        <v>99</v>
      </c>
      <c r="H619" s="72" t="s">
        <v>45</v>
      </c>
      <c r="I619" s="72">
        <v>49</v>
      </c>
      <c r="J619" s="72">
        <v>241</v>
      </c>
      <c r="K619" s="72">
        <v>195</v>
      </c>
      <c r="L619" s="72">
        <v>296</v>
      </c>
      <c r="M619" s="72">
        <v>203</v>
      </c>
      <c r="N619" s="72">
        <v>984</v>
      </c>
      <c r="O619" s="72">
        <v>244554</v>
      </c>
      <c r="P619" s="72">
        <v>3.6392780326635426E-4</v>
      </c>
      <c r="Q619" s="86">
        <v>1.8409247473052899E-4</v>
      </c>
      <c r="R619" s="72">
        <v>45</v>
      </c>
      <c r="S619" s="72">
        <v>44</v>
      </c>
      <c r="T619" s="85">
        <v>0.97777777777777786</v>
      </c>
      <c r="U619" s="72" t="s">
        <v>143</v>
      </c>
      <c r="V619" s="72">
        <v>0</v>
      </c>
    </row>
    <row r="620" spans="1:22" ht="13.5" customHeight="1">
      <c r="A620" s="72" t="s">
        <v>23</v>
      </c>
      <c r="B620" s="72" t="s">
        <v>114</v>
      </c>
      <c r="C620" s="73" t="s">
        <v>53</v>
      </c>
      <c r="D620" s="72" t="s">
        <v>366</v>
      </c>
      <c r="E620" s="72" t="s">
        <v>363</v>
      </c>
      <c r="F620" s="72" t="s">
        <v>97</v>
      </c>
      <c r="G620" s="73" t="s">
        <v>31</v>
      </c>
      <c r="H620" s="72" t="s">
        <v>31</v>
      </c>
      <c r="I620" s="72"/>
      <c r="J620" s="72"/>
      <c r="K620" s="72"/>
      <c r="L620" s="72"/>
      <c r="M620" s="72"/>
      <c r="N620" s="72">
        <v>906</v>
      </c>
      <c r="O620" s="72">
        <v>244554</v>
      </c>
      <c r="P620" s="72">
        <v>0</v>
      </c>
      <c r="Q620" s="86">
        <v>8.066568957631028E-5</v>
      </c>
      <c r="R620" s="72">
        <v>20</v>
      </c>
      <c r="S620" s="72">
        <v>-20</v>
      </c>
      <c r="T620" s="85">
        <v>-1</v>
      </c>
      <c r="U620" s="72" t="s">
        <v>143</v>
      </c>
      <c r="V620" s="72">
        <v>0</v>
      </c>
    </row>
    <row r="621" spans="1:22" ht="13.5" customHeight="1">
      <c r="A621" s="72" t="s">
        <v>23</v>
      </c>
      <c r="B621" s="72" t="s">
        <v>114</v>
      </c>
      <c r="C621" s="73" t="s">
        <v>53</v>
      </c>
      <c r="D621" s="72" t="s">
        <v>366</v>
      </c>
      <c r="E621" s="72" t="s">
        <v>363</v>
      </c>
      <c r="F621" s="72" t="s">
        <v>91</v>
      </c>
      <c r="G621" s="73" t="s">
        <v>352</v>
      </c>
      <c r="H621" s="72" t="s">
        <v>29</v>
      </c>
      <c r="I621" s="72"/>
      <c r="J621" s="72"/>
      <c r="K621" s="72"/>
      <c r="L621" s="72"/>
      <c r="M621" s="72"/>
      <c r="N621" s="72">
        <v>814</v>
      </c>
      <c r="O621" s="72">
        <v>244554</v>
      </c>
      <c r="P621" s="72">
        <v>7.6465729450346347E-4</v>
      </c>
      <c r="Q621" s="86">
        <v>1.0839071616084404E-3</v>
      </c>
      <c r="R621" s="72">
        <v>265</v>
      </c>
      <c r="S621" s="72">
        <v>-78</v>
      </c>
      <c r="T621" s="85">
        <v>-0.29433962264150948</v>
      </c>
      <c r="U621" s="72" t="s">
        <v>143</v>
      </c>
      <c r="V621" s="72">
        <v>0</v>
      </c>
    </row>
    <row r="622" spans="1:22" ht="13.5" customHeight="1">
      <c r="A622" s="72" t="s">
        <v>23</v>
      </c>
      <c r="B622" s="72" t="s">
        <v>114</v>
      </c>
      <c r="C622" s="73" t="s">
        <v>53</v>
      </c>
      <c r="D622" s="72" t="s">
        <v>366</v>
      </c>
      <c r="E622" s="72" t="s">
        <v>363</v>
      </c>
      <c r="F622" s="72" t="s">
        <v>96</v>
      </c>
      <c r="G622" s="73" t="s">
        <v>32</v>
      </c>
      <c r="H622" s="72" t="s">
        <v>32</v>
      </c>
      <c r="I622" s="72"/>
      <c r="J622" s="72"/>
      <c r="K622" s="72"/>
      <c r="L622" s="72"/>
      <c r="M622" s="72"/>
      <c r="N622" s="72">
        <v>676</v>
      </c>
      <c r="O622" s="72">
        <v>244554</v>
      </c>
      <c r="P622" s="72">
        <v>3.0545401015726588E-3</v>
      </c>
      <c r="Q622" s="86">
        <v>1.4280277212541282E-3</v>
      </c>
      <c r="R622" s="72">
        <v>349</v>
      </c>
      <c r="S622" s="72">
        <v>398</v>
      </c>
      <c r="T622" s="85">
        <v>1.1404011461318051</v>
      </c>
      <c r="U622" s="72" t="s">
        <v>143</v>
      </c>
      <c r="V622" s="72">
        <v>0</v>
      </c>
    </row>
    <row r="623" spans="1:22" ht="13.5" customHeight="1">
      <c r="A623" s="72" t="s">
        <v>23</v>
      </c>
      <c r="B623" s="72" t="s">
        <v>114</v>
      </c>
      <c r="C623" s="73" t="s">
        <v>53</v>
      </c>
      <c r="D623" s="72" t="s">
        <v>366</v>
      </c>
      <c r="E623" s="72" t="s">
        <v>363</v>
      </c>
      <c r="F623" s="72" t="s">
        <v>80</v>
      </c>
      <c r="G623" s="73" t="s">
        <v>26</v>
      </c>
      <c r="H623" s="72" t="s">
        <v>26</v>
      </c>
      <c r="I623" s="72"/>
      <c r="J623" s="72"/>
      <c r="K623" s="72"/>
      <c r="L623" s="72"/>
      <c r="M623" s="72"/>
      <c r="N623" s="72">
        <v>584</v>
      </c>
      <c r="O623" s="72">
        <v>244554</v>
      </c>
      <c r="P623" s="72">
        <v>2.8623535088364941E-5</v>
      </c>
      <c r="Q623" s="86">
        <v>1.6024742201959825E-5</v>
      </c>
      <c r="R623" s="72">
        <v>4</v>
      </c>
      <c r="S623" s="72">
        <v>3</v>
      </c>
      <c r="T623" s="85">
        <v>0.75</v>
      </c>
      <c r="U623" s="72" t="s">
        <v>143</v>
      </c>
      <c r="V623" s="72">
        <v>0</v>
      </c>
    </row>
    <row r="624" spans="1:22" ht="13.5" customHeight="1">
      <c r="A624" s="72" t="s">
        <v>23</v>
      </c>
      <c r="B624" s="72" t="s">
        <v>114</v>
      </c>
      <c r="C624" s="73" t="s">
        <v>53</v>
      </c>
      <c r="D624" s="72" t="s">
        <v>366</v>
      </c>
      <c r="E624" s="72" t="s">
        <v>363</v>
      </c>
      <c r="F624" s="72" t="s">
        <v>83</v>
      </c>
      <c r="G624" s="73" t="s">
        <v>27</v>
      </c>
      <c r="H624" s="72" t="s">
        <v>27</v>
      </c>
      <c r="I624" s="72"/>
      <c r="J624" s="72"/>
      <c r="K624" s="72"/>
      <c r="L624" s="72"/>
      <c r="M624" s="72"/>
      <c r="N624" s="72">
        <v>531</v>
      </c>
      <c r="O624" s="72">
        <v>131155</v>
      </c>
      <c r="P624" s="72">
        <v>8.0134192367809082E-3</v>
      </c>
      <c r="Q624" s="86">
        <v>9.1938915741569226E-3</v>
      </c>
      <c r="R624" s="72">
        <v>1206</v>
      </c>
      <c r="S624" s="72">
        <v>-155</v>
      </c>
      <c r="T624" s="85">
        <v>-0.12852404643449422</v>
      </c>
      <c r="U624" s="72" t="s">
        <v>145</v>
      </c>
      <c r="V624" s="72">
        <v>0</v>
      </c>
    </row>
    <row r="625" spans="1:22" ht="13.5" customHeight="1">
      <c r="A625" s="72" t="s">
        <v>23</v>
      </c>
      <c r="B625" s="72" t="s">
        <v>114</v>
      </c>
      <c r="C625" s="73" t="s">
        <v>53</v>
      </c>
      <c r="D625" s="72" t="s">
        <v>370</v>
      </c>
      <c r="E625" s="72" t="s">
        <v>360</v>
      </c>
      <c r="F625" s="72" t="s">
        <v>100</v>
      </c>
      <c r="G625" s="73" t="s">
        <v>101</v>
      </c>
      <c r="H625" s="72" t="s">
        <v>101</v>
      </c>
      <c r="I625" s="72">
        <v>99</v>
      </c>
      <c r="J625" s="72">
        <v>109</v>
      </c>
      <c r="K625" s="72">
        <v>67</v>
      </c>
      <c r="L625" s="72">
        <v>44</v>
      </c>
      <c r="M625" s="72">
        <v>14</v>
      </c>
      <c r="N625" s="72">
        <v>333</v>
      </c>
      <c r="O625" s="72">
        <v>131155</v>
      </c>
      <c r="P625" s="72">
        <v>3.0498265411154739E-5</v>
      </c>
      <c r="Q625" s="86">
        <v>1.2542301865672633E-4</v>
      </c>
      <c r="R625" s="72">
        <v>16</v>
      </c>
      <c r="S625" s="72">
        <v>-12</v>
      </c>
      <c r="T625" s="85">
        <v>-0.75</v>
      </c>
      <c r="U625" s="72" t="s">
        <v>145</v>
      </c>
      <c r="V625" s="72">
        <v>0</v>
      </c>
    </row>
    <row r="626" spans="1:22" ht="13.5" customHeight="1">
      <c r="A626" s="72" t="s">
        <v>23</v>
      </c>
      <c r="B626" s="72" t="s">
        <v>114</v>
      </c>
      <c r="C626" s="73" t="s">
        <v>53</v>
      </c>
      <c r="D626" s="72" t="s">
        <v>370</v>
      </c>
      <c r="E626" s="72" t="s">
        <v>361</v>
      </c>
      <c r="F626" s="72" t="s">
        <v>100</v>
      </c>
      <c r="G626" s="73" t="s">
        <v>101</v>
      </c>
      <c r="H626" s="72" t="s">
        <v>101</v>
      </c>
      <c r="I626" s="72">
        <v>57</v>
      </c>
      <c r="J626" s="72">
        <v>128</v>
      </c>
      <c r="K626" s="72">
        <v>44</v>
      </c>
      <c r="L626" s="72">
        <v>45</v>
      </c>
      <c r="M626" s="72">
        <v>20</v>
      </c>
      <c r="N626" s="72">
        <v>294</v>
      </c>
      <c r="O626" s="72">
        <v>131155</v>
      </c>
      <c r="P626" s="72">
        <v>1.524913270557737E-4</v>
      </c>
      <c r="Q626" s="86">
        <v>2.9340544744330734E-4</v>
      </c>
      <c r="R626" s="72">
        <v>38</v>
      </c>
      <c r="S626" s="72">
        <v>-18</v>
      </c>
      <c r="T626" s="85">
        <v>-0.47368421052631582</v>
      </c>
      <c r="U626" s="72" t="s">
        <v>145</v>
      </c>
      <c r="V626" s="72">
        <v>0</v>
      </c>
    </row>
    <row r="627" spans="1:22" ht="13.5" customHeight="1">
      <c r="A627" s="72" t="s">
        <v>23</v>
      </c>
      <c r="B627" s="72" t="s">
        <v>114</v>
      </c>
      <c r="C627" s="73" t="s">
        <v>53</v>
      </c>
      <c r="D627" s="72" t="s">
        <v>366</v>
      </c>
      <c r="E627" s="72" t="s">
        <v>363</v>
      </c>
      <c r="F627" s="72" t="s">
        <v>88</v>
      </c>
      <c r="G627" s="73" t="s">
        <v>349</v>
      </c>
      <c r="H627" s="72" t="s">
        <v>34</v>
      </c>
      <c r="I627" s="72"/>
      <c r="J627" s="72"/>
      <c r="K627" s="72"/>
      <c r="L627" s="72"/>
      <c r="M627" s="72"/>
      <c r="N627" s="72">
        <v>194</v>
      </c>
      <c r="O627" s="72">
        <v>131155</v>
      </c>
      <c r="P627" s="72">
        <v>1.524913270557737E-4</v>
      </c>
      <c r="Q627" s="86">
        <v>2.3237072524386567E-4</v>
      </c>
      <c r="R627" s="72">
        <v>30</v>
      </c>
      <c r="S627" s="72">
        <v>-10</v>
      </c>
      <c r="T627" s="85">
        <v>-0.33333333333333337</v>
      </c>
      <c r="U627" s="72" t="s">
        <v>145</v>
      </c>
      <c r="V627" s="72">
        <v>0</v>
      </c>
    </row>
    <row r="628" spans="1:22" ht="13.5" customHeight="1">
      <c r="A628" s="72" t="s">
        <v>23</v>
      </c>
      <c r="B628" s="72" t="s">
        <v>114</v>
      </c>
      <c r="C628" s="73" t="s">
        <v>53</v>
      </c>
      <c r="D628" s="72" t="s">
        <v>370</v>
      </c>
      <c r="E628" s="72" t="s">
        <v>361</v>
      </c>
      <c r="F628" s="72" t="s">
        <v>102</v>
      </c>
      <c r="G628" s="73" t="s">
        <v>103</v>
      </c>
      <c r="H628" s="72" t="s">
        <v>103</v>
      </c>
      <c r="I628" s="72">
        <v>15</v>
      </c>
      <c r="J628" s="72">
        <v>70</v>
      </c>
      <c r="K628" s="72">
        <v>27</v>
      </c>
      <c r="L628" s="72">
        <v>22</v>
      </c>
      <c r="M628" s="72">
        <v>17</v>
      </c>
      <c r="N628" s="72">
        <v>151</v>
      </c>
      <c r="O628" s="72">
        <v>131155</v>
      </c>
      <c r="P628" s="72">
        <v>6.0996530822309478E-5</v>
      </c>
      <c r="Q628" s="86">
        <v>1.6024742201959825E-5</v>
      </c>
      <c r="R628" s="72">
        <v>2</v>
      </c>
      <c r="S628" s="72">
        <v>6</v>
      </c>
      <c r="T628" s="85">
        <v>3</v>
      </c>
      <c r="U628" s="72" t="s">
        <v>145</v>
      </c>
      <c r="V628" s="72">
        <v>0</v>
      </c>
    </row>
    <row r="629" spans="1:22" ht="13.5" customHeight="1">
      <c r="A629" s="72" t="s">
        <v>23</v>
      </c>
      <c r="B629" s="72" t="s">
        <v>114</v>
      </c>
      <c r="C629" s="73" t="s">
        <v>53</v>
      </c>
      <c r="D629" s="72" t="s">
        <v>366</v>
      </c>
      <c r="E629" s="72" t="s">
        <v>363</v>
      </c>
      <c r="F629" s="72" t="s">
        <v>82</v>
      </c>
      <c r="G629" s="73" t="s">
        <v>41</v>
      </c>
      <c r="H629" s="72" t="s">
        <v>41</v>
      </c>
      <c r="I629" s="72"/>
      <c r="J629" s="72"/>
      <c r="K629" s="72"/>
      <c r="L629" s="72"/>
      <c r="M629" s="72"/>
      <c r="N629" s="72">
        <v>138</v>
      </c>
      <c r="O629" s="72">
        <v>273192</v>
      </c>
      <c r="P629" s="72">
        <v>9.6671937684851671E-3</v>
      </c>
      <c r="Q629" s="86">
        <v>9.1938915741569226E-3</v>
      </c>
      <c r="R629" s="72">
        <v>2512</v>
      </c>
      <c r="S629" s="72">
        <v>129</v>
      </c>
      <c r="T629" s="85">
        <v>5.1353503184713434E-2</v>
      </c>
      <c r="U629" s="72" t="s">
        <v>147</v>
      </c>
      <c r="V629" s="72">
        <v>0</v>
      </c>
    </row>
    <row r="630" spans="1:22" ht="13.5" customHeight="1">
      <c r="A630" s="72" t="s">
        <v>23</v>
      </c>
      <c r="B630" s="72" t="s">
        <v>114</v>
      </c>
      <c r="C630" s="73" t="s">
        <v>53</v>
      </c>
      <c r="D630" s="72" t="s">
        <v>366</v>
      </c>
      <c r="E630" s="72" t="s">
        <v>363</v>
      </c>
      <c r="F630" s="72" t="s">
        <v>94</v>
      </c>
      <c r="G630" s="73" t="s">
        <v>36</v>
      </c>
      <c r="H630" s="72" t="s">
        <v>36</v>
      </c>
      <c r="I630" s="72"/>
      <c r="J630" s="72"/>
      <c r="K630" s="72"/>
      <c r="L630" s="72"/>
      <c r="M630" s="72"/>
      <c r="N630" s="72">
        <v>137</v>
      </c>
      <c r="O630" s="72">
        <v>273192</v>
      </c>
      <c r="P630" s="72">
        <v>2.2694661629915958E-3</v>
      </c>
      <c r="Q630" s="86">
        <v>2.2086762611347116E-3</v>
      </c>
      <c r="R630" s="72">
        <v>603</v>
      </c>
      <c r="S630" s="72">
        <v>17</v>
      </c>
      <c r="T630" s="85">
        <v>2.8192371475953548E-2</v>
      </c>
      <c r="U630" s="72" t="s">
        <v>147</v>
      </c>
      <c r="V630" s="72">
        <v>0</v>
      </c>
    </row>
    <row r="631" spans="1:22" ht="13.5" customHeight="1">
      <c r="A631" s="72" t="s">
        <v>23</v>
      </c>
      <c r="B631" s="72" t="s">
        <v>114</v>
      </c>
      <c r="C631" s="73" t="s">
        <v>53</v>
      </c>
      <c r="D631" s="72" t="s">
        <v>366</v>
      </c>
      <c r="E631" s="72" t="s">
        <v>363</v>
      </c>
      <c r="F631" s="72" t="s">
        <v>95</v>
      </c>
      <c r="G631" s="73" t="s">
        <v>355</v>
      </c>
      <c r="H631" s="72" t="s">
        <v>43</v>
      </c>
      <c r="I631" s="72"/>
      <c r="J631" s="72"/>
      <c r="K631" s="72"/>
      <c r="L631" s="72"/>
      <c r="M631" s="72"/>
      <c r="N631" s="72">
        <v>134</v>
      </c>
      <c r="O631" s="72">
        <v>273192</v>
      </c>
      <c r="P631" s="72">
        <v>1.1713373744472752E-4</v>
      </c>
      <c r="Q631" s="86">
        <v>1.2542301865672633E-4</v>
      </c>
      <c r="R631" s="72">
        <v>34</v>
      </c>
      <c r="S631" s="72">
        <v>-2</v>
      </c>
      <c r="T631" s="85">
        <v>-5.8823529411764719E-2</v>
      </c>
      <c r="U631" s="72" t="s">
        <v>147</v>
      </c>
      <c r="V631" s="72">
        <v>0</v>
      </c>
    </row>
    <row r="632" spans="1:22" ht="13.5" customHeight="1">
      <c r="A632" s="72" t="s">
        <v>23</v>
      </c>
      <c r="B632" s="72" t="s">
        <v>114</v>
      </c>
      <c r="C632" s="73" t="s">
        <v>53</v>
      </c>
      <c r="D632" s="72" t="s">
        <v>370</v>
      </c>
      <c r="E632" s="72" t="s">
        <v>360</v>
      </c>
      <c r="F632" s="72" t="s">
        <v>102</v>
      </c>
      <c r="G632" s="73" t="s">
        <v>103</v>
      </c>
      <c r="H632" s="72" t="s">
        <v>103</v>
      </c>
      <c r="I632" s="72">
        <v>18</v>
      </c>
      <c r="J632" s="72">
        <v>57</v>
      </c>
      <c r="K632" s="72">
        <v>20</v>
      </c>
      <c r="L632" s="72">
        <v>19</v>
      </c>
      <c r="M632" s="72">
        <v>8</v>
      </c>
      <c r="N632" s="72">
        <v>122</v>
      </c>
      <c r="O632" s="72">
        <v>273192</v>
      </c>
      <c r="P632" s="72">
        <v>1.1347330814957978E-4</v>
      </c>
      <c r="Q632" s="86">
        <v>6.8376722070839942E-4</v>
      </c>
      <c r="R632" s="72">
        <v>187</v>
      </c>
      <c r="S632" s="72">
        <v>-156</v>
      </c>
      <c r="T632" s="85">
        <v>-0.83422459893048129</v>
      </c>
      <c r="U632" s="72" t="s">
        <v>147</v>
      </c>
      <c r="V632" s="72">
        <v>0</v>
      </c>
    </row>
    <row r="633" spans="1:22" ht="13.5" customHeight="1">
      <c r="A633" s="72" t="s">
        <v>23</v>
      </c>
      <c r="B633" s="72" t="s">
        <v>114</v>
      </c>
      <c r="C633" s="73" t="s">
        <v>53</v>
      </c>
      <c r="D633" s="72" t="s">
        <v>366</v>
      </c>
      <c r="E633" s="72" t="s">
        <v>363</v>
      </c>
      <c r="F633" s="72" t="s">
        <v>87</v>
      </c>
      <c r="G633" s="73" t="s">
        <v>348</v>
      </c>
      <c r="H633" s="72" t="s">
        <v>38</v>
      </c>
      <c r="I633" s="72"/>
      <c r="J633" s="72"/>
      <c r="K633" s="72"/>
      <c r="L633" s="72"/>
      <c r="M633" s="72"/>
      <c r="N633" s="72">
        <v>120</v>
      </c>
      <c r="O633" s="72">
        <v>273192</v>
      </c>
      <c r="P633" s="72">
        <v>2.51288471111892E-2</v>
      </c>
      <c r="Q633" s="86">
        <v>1.7699771992152287E-2</v>
      </c>
      <c r="R633" s="72">
        <v>4835</v>
      </c>
      <c r="S633" s="72">
        <v>2030</v>
      </c>
      <c r="T633" s="85">
        <v>0.41985522233712502</v>
      </c>
      <c r="U633" s="72" t="s">
        <v>147</v>
      </c>
      <c r="V633" s="72">
        <v>0</v>
      </c>
    </row>
    <row r="634" spans="1:22" ht="13.5" customHeight="1">
      <c r="A634" s="72" t="s">
        <v>23</v>
      </c>
      <c r="B634" s="72" t="s">
        <v>114</v>
      </c>
      <c r="C634" s="73" t="s">
        <v>53</v>
      </c>
      <c r="D634" s="72" t="s">
        <v>366</v>
      </c>
      <c r="E634" s="72" t="s">
        <v>363</v>
      </c>
      <c r="F634" s="72" t="s">
        <v>90</v>
      </c>
      <c r="G634" s="73" t="s">
        <v>351</v>
      </c>
      <c r="H634" s="72" t="s">
        <v>37</v>
      </c>
      <c r="I634" s="72"/>
      <c r="J634" s="72"/>
      <c r="K634" s="72"/>
      <c r="L634" s="72"/>
      <c r="M634" s="72"/>
      <c r="N634" s="72">
        <v>96</v>
      </c>
      <c r="O634" s="72">
        <v>273192</v>
      </c>
      <c r="P634" s="72">
        <v>1.5007760110105712E-4</v>
      </c>
      <c r="Q634" s="86">
        <v>1.4395880160841243E-4</v>
      </c>
      <c r="R634" s="72">
        <v>39</v>
      </c>
      <c r="S634" s="72">
        <v>2</v>
      </c>
      <c r="T634" s="85">
        <v>5.1282051282051322E-2</v>
      </c>
      <c r="U634" s="72" t="s">
        <v>147</v>
      </c>
      <c r="V634" s="72">
        <v>0</v>
      </c>
    </row>
    <row r="635" spans="1:22" ht="13.5" customHeight="1">
      <c r="A635" s="72" t="s">
        <v>23</v>
      </c>
      <c r="B635" s="72" t="s">
        <v>114</v>
      </c>
      <c r="C635" s="73" t="s">
        <v>53</v>
      </c>
      <c r="D635" s="72" t="s">
        <v>370</v>
      </c>
      <c r="E635" s="72" t="s">
        <v>360</v>
      </c>
      <c r="F635" s="72" t="s">
        <v>106</v>
      </c>
      <c r="G635" s="73" t="s">
        <v>47</v>
      </c>
      <c r="H635" s="72" t="s">
        <v>47</v>
      </c>
      <c r="I635" s="72">
        <v>1</v>
      </c>
      <c r="J635" s="72">
        <v>31</v>
      </c>
      <c r="K635" s="72">
        <v>18</v>
      </c>
      <c r="L635" s="72">
        <v>13</v>
      </c>
      <c r="M635" s="72">
        <v>2</v>
      </c>
      <c r="N635" s="72">
        <v>65</v>
      </c>
      <c r="O635" s="72">
        <v>273192</v>
      </c>
      <c r="P635" s="72">
        <v>2.4341854812732436E-3</v>
      </c>
      <c r="Q635" s="86">
        <v>2.1055331719514962E-3</v>
      </c>
      <c r="R635" s="72">
        <v>575</v>
      </c>
      <c r="S635" s="72">
        <v>90</v>
      </c>
      <c r="T635" s="85">
        <v>0.15652173913043477</v>
      </c>
      <c r="U635" s="72" t="s">
        <v>147</v>
      </c>
      <c r="V635" s="72">
        <v>0</v>
      </c>
    </row>
    <row r="636" spans="1:22" ht="13.5" customHeight="1">
      <c r="A636" s="72" t="s">
        <v>23</v>
      </c>
      <c r="B636" s="72" t="s">
        <v>114</v>
      </c>
      <c r="C636" s="73" t="s">
        <v>53</v>
      </c>
      <c r="D636" s="72" t="s">
        <v>367</v>
      </c>
      <c r="E636" s="72" t="s">
        <v>363</v>
      </c>
      <c r="F636" s="72" t="s">
        <v>107</v>
      </c>
      <c r="G636" s="73" t="s">
        <v>49</v>
      </c>
      <c r="H636" s="72" t="s">
        <v>49</v>
      </c>
      <c r="I636" s="72"/>
      <c r="J636" s="72"/>
      <c r="K636" s="72"/>
      <c r="L636" s="72"/>
      <c r="M636" s="72"/>
      <c r="N636" s="72">
        <v>52</v>
      </c>
      <c r="O636" s="72">
        <v>273192</v>
      </c>
      <c r="P636" s="72">
        <v>1.053837594073033E-2</v>
      </c>
      <c r="Q636" s="86">
        <v>9.4901365120153378E-3</v>
      </c>
      <c r="R636" s="72">
        <v>2593</v>
      </c>
      <c r="S636" s="72">
        <v>286</v>
      </c>
      <c r="T636" s="85">
        <v>0.11029695333590439</v>
      </c>
      <c r="U636" s="72" t="s">
        <v>147</v>
      </c>
      <c r="V636" s="72">
        <v>0</v>
      </c>
    </row>
    <row r="637" spans="1:22" ht="13.5" customHeight="1">
      <c r="A637" s="72" t="s">
        <v>23</v>
      </c>
      <c r="B637" s="72" t="s">
        <v>114</v>
      </c>
      <c r="C637" s="73" t="s">
        <v>53</v>
      </c>
      <c r="D637" s="72" t="s">
        <v>367</v>
      </c>
      <c r="E637" s="72" t="s">
        <v>363</v>
      </c>
      <c r="F637" s="72" t="s">
        <v>108</v>
      </c>
      <c r="G637" s="73" t="s">
        <v>356</v>
      </c>
      <c r="H637" s="72" t="s">
        <v>50</v>
      </c>
      <c r="I637" s="72"/>
      <c r="J637" s="72"/>
      <c r="K637" s="72"/>
      <c r="L637" s="72"/>
      <c r="M637" s="72"/>
      <c r="N637" s="72">
        <v>45</v>
      </c>
      <c r="O637" s="72">
        <v>273192</v>
      </c>
      <c r="P637" s="72">
        <v>7.8113561158452667E-3</v>
      </c>
      <c r="Q637" s="86">
        <v>4.3548543873536101E-3</v>
      </c>
      <c r="R637" s="72">
        <v>1190</v>
      </c>
      <c r="S637" s="72">
        <v>944</v>
      </c>
      <c r="T637" s="85">
        <v>0.79327731092436982</v>
      </c>
      <c r="U637" s="72" t="s">
        <v>147</v>
      </c>
      <c r="V637" s="72">
        <v>1</v>
      </c>
    </row>
    <row r="638" spans="1:22" ht="13.5" customHeight="1">
      <c r="A638" s="72" t="s">
        <v>23</v>
      </c>
      <c r="B638" s="72" t="s">
        <v>114</v>
      </c>
      <c r="C638" s="73" t="s">
        <v>53</v>
      </c>
      <c r="D638" s="72" t="s">
        <v>366</v>
      </c>
      <c r="E638" s="72" t="s">
        <v>363</v>
      </c>
      <c r="F638" s="72" t="s">
        <v>89</v>
      </c>
      <c r="G638" s="73" t="s">
        <v>350</v>
      </c>
      <c r="H638" s="72" t="s">
        <v>39</v>
      </c>
      <c r="I638" s="72"/>
      <c r="J638" s="72"/>
      <c r="K638" s="72"/>
      <c r="L638" s="72"/>
      <c r="M638" s="72"/>
      <c r="N638" s="72">
        <v>22</v>
      </c>
      <c r="O638" s="72">
        <v>273192</v>
      </c>
      <c r="P638" s="72">
        <v>3.58722070924478E-4</v>
      </c>
      <c r="Q638" s="86">
        <v>3.2886202593288721E-4</v>
      </c>
      <c r="R638" s="72">
        <v>90</v>
      </c>
      <c r="S638" s="72">
        <v>8</v>
      </c>
      <c r="T638" s="85">
        <v>8.8888888888888795E-2</v>
      </c>
      <c r="U638" s="72" t="s">
        <v>147</v>
      </c>
      <c r="V638" s="72">
        <v>0</v>
      </c>
    </row>
    <row r="639" spans="1:22" ht="13.5" customHeight="1">
      <c r="A639" s="72" t="s">
        <v>23</v>
      </c>
      <c r="B639" s="72" t="s">
        <v>114</v>
      </c>
      <c r="C639" s="73" t="s">
        <v>53</v>
      </c>
      <c r="D639" s="72" t="s">
        <v>370</v>
      </c>
      <c r="E639" s="72" t="s">
        <v>360</v>
      </c>
      <c r="F639" s="72" t="s">
        <v>104</v>
      </c>
      <c r="G639" s="73" t="s">
        <v>105</v>
      </c>
      <c r="H639" s="72" t="s">
        <v>105</v>
      </c>
      <c r="I639" s="72">
        <v>7</v>
      </c>
      <c r="J639" s="72">
        <v>2</v>
      </c>
      <c r="K639" s="72">
        <v>1</v>
      </c>
      <c r="L639" s="72">
        <v>2</v>
      </c>
      <c r="M639" s="72">
        <v>0</v>
      </c>
      <c r="N639" s="72">
        <v>12</v>
      </c>
      <c r="O639" s="72">
        <v>273192</v>
      </c>
      <c r="P639" s="72">
        <v>4.3559108612258046E-4</v>
      </c>
      <c r="Q639" s="86">
        <v>2.8770854560624949E-4</v>
      </c>
      <c r="R639" s="72">
        <v>79</v>
      </c>
      <c r="S639" s="72">
        <v>40</v>
      </c>
      <c r="T639" s="85">
        <v>0.50632911392405067</v>
      </c>
      <c r="U639" s="72" t="s">
        <v>147</v>
      </c>
      <c r="V639" s="72">
        <v>0</v>
      </c>
    </row>
    <row r="640" spans="1:22" ht="13.5" customHeight="1">
      <c r="A640" s="72" t="s">
        <v>23</v>
      </c>
      <c r="B640" s="72" t="s">
        <v>114</v>
      </c>
      <c r="C640" s="73" t="s">
        <v>53</v>
      </c>
      <c r="D640" s="72" t="s">
        <v>367</v>
      </c>
      <c r="E640" s="72" t="s">
        <v>363</v>
      </c>
      <c r="F640" s="72" t="s">
        <v>109</v>
      </c>
      <c r="G640" s="73" t="s">
        <v>51</v>
      </c>
      <c r="H640" s="72" t="s">
        <v>51</v>
      </c>
      <c r="I640" s="72"/>
      <c r="J640" s="72"/>
      <c r="K640" s="72"/>
      <c r="L640" s="72"/>
      <c r="M640" s="72"/>
      <c r="N640" s="72">
        <v>12</v>
      </c>
      <c r="O640" s="72">
        <v>273192</v>
      </c>
      <c r="P640" s="72">
        <v>1.5190781574863099E-3</v>
      </c>
      <c r="Q640" s="86">
        <v>1.0148003437167622E-3</v>
      </c>
      <c r="R640" s="72">
        <v>277</v>
      </c>
      <c r="S640" s="72">
        <v>138</v>
      </c>
      <c r="T640" s="85">
        <v>0.49819494584837543</v>
      </c>
      <c r="U640" s="72" t="s">
        <v>147</v>
      </c>
      <c r="V640" s="72">
        <v>0</v>
      </c>
    </row>
    <row r="641" spans="1:22" ht="13.5" customHeight="1">
      <c r="A641" s="72" t="s">
        <v>23</v>
      </c>
      <c r="B641" s="72" t="s">
        <v>114</v>
      </c>
      <c r="C641" s="73" t="s">
        <v>53</v>
      </c>
      <c r="D641" s="72" t="s">
        <v>370</v>
      </c>
      <c r="E641" s="72" t="s">
        <v>361</v>
      </c>
      <c r="F641" s="72" t="s">
        <v>104</v>
      </c>
      <c r="G641" s="73" t="s">
        <v>105</v>
      </c>
      <c r="H641" s="72" t="s">
        <v>105</v>
      </c>
      <c r="I641" s="72">
        <v>2</v>
      </c>
      <c r="J641" s="72">
        <v>6</v>
      </c>
      <c r="K641" s="72">
        <v>0</v>
      </c>
      <c r="L641" s="72">
        <v>3</v>
      </c>
      <c r="M641" s="72">
        <v>0</v>
      </c>
      <c r="N641" s="72">
        <v>11</v>
      </c>
      <c r="O641" s="72">
        <v>273192</v>
      </c>
      <c r="P641" s="72">
        <v>3.6238250021962577E-4</v>
      </c>
      <c r="Q641" s="86">
        <v>2.7360339916758958E-4</v>
      </c>
      <c r="R641" s="72">
        <v>75</v>
      </c>
      <c r="S641" s="72">
        <v>24</v>
      </c>
      <c r="T641" s="85">
        <v>0.32000000000000006</v>
      </c>
      <c r="U641" s="72" t="s">
        <v>147</v>
      </c>
      <c r="V641" s="72">
        <v>0</v>
      </c>
    </row>
    <row r="642" spans="1:22" ht="13.5" customHeight="1">
      <c r="A642" s="72" t="s">
        <v>23</v>
      </c>
      <c r="B642" s="72" t="s">
        <v>114</v>
      </c>
      <c r="C642" s="73" t="s">
        <v>53</v>
      </c>
      <c r="D642" s="72" t="s">
        <v>370</v>
      </c>
      <c r="E642" s="72" t="s">
        <v>361</v>
      </c>
      <c r="F642" s="72" t="s">
        <v>106</v>
      </c>
      <c r="G642" s="73" t="s">
        <v>47</v>
      </c>
      <c r="H642" s="72" t="s">
        <v>47</v>
      </c>
      <c r="I642" s="72">
        <v>0</v>
      </c>
      <c r="J642" s="72">
        <v>2</v>
      </c>
      <c r="K642" s="72">
        <v>3</v>
      </c>
      <c r="L642" s="72">
        <v>3</v>
      </c>
      <c r="M642" s="72">
        <v>1</v>
      </c>
      <c r="N642" s="72">
        <v>9</v>
      </c>
      <c r="O642" s="72">
        <v>273192</v>
      </c>
      <c r="P642" s="72">
        <v>4.9415795484494417E-4</v>
      </c>
      <c r="Q642" s="86">
        <v>1.7848792676996235E-4</v>
      </c>
      <c r="R642" s="72">
        <v>49</v>
      </c>
      <c r="S642" s="72">
        <v>86</v>
      </c>
      <c r="T642" s="85">
        <v>1.7551020408163267</v>
      </c>
      <c r="U642" s="72" t="s">
        <v>147</v>
      </c>
      <c r="V642" s="72">
        <v>0</v>
      </c>
    </row>
    <row r="643" spans="1:22" ht="13.5" customHeight="1">
      <c r="A643" s="72" t="s">
        <v>23</v>
      </c>
      <c r="B643" s="72" t="s">
        <v>114</v>
      </c>
      <c r="C643" s="73" t="s">
        <v>53</v>
      </c>
      <c r="D643" s="72" t="s">
        <v>366</v>
      </c>
      <c r="E643" s="72" t="s">
        <v>363</v>
      </c>
      <c r="F643" s="72" t="s">
        <v>86</v>
      </c>
      <c r="G643" s="73" t="s">
        <v>347</v>
      </c>
      <c r="H643" s="72" t="s">
        <v>40</v>
      </c>
      <c r="I643" s="72"/>
      <c r="J643" s="72"/>
      <c r="K643" s="72"/>
      <c r="L643" s="72"/>
      <c r="M643" s="72"/>
      <c r="N643" s="72">
        <v>1</v>
      </c>
      <c r="O643" s="72">
        <v>273192</v>
      </c>
      <c r="P643" s="72">
        <v>1.7204017687194354E-3</v>
      </c>
      <c r="Q643" s="86">
        <v>1.9414322400630431E-3</v>
      </c>
      <c r="R643" s="72">
        <v>530</v>
      </c>
      <c r="S643" s="72">
        <v>-60</v>
      </c>
      <c r="T643" s="85">
        <v>-0.1132075471698113</v>
      </c>
      <c r="U643" s="72" t="s">
        <v>147</v>
      </c>
      <c r="V643" s="72">
        <v>0</v>
      </c>
    </row>
    <row r="644" spans="1:22" ht="13.5" customHeight="1">
      <c r="A644" s="72" t="s">
        <v>23</v>
      </c>
      <c r="B644" s="72" t="s">
        <v>114</v>
      </c>
      <c r="C644" s="73" t="s">
        <v>53</v>
      </c>
      <c r="D644" s="72" t="s">
        <v>366</v>
      </c>
      <c r="E644" s="72" t="s">
        <v>363</v>
      </c>
      <c r="F644" s="72" t="s">
        <v>93</v>
      </c>
      <c r="G644" s="73" t="s">
        <v>354</v>
      </c>
      <c r="H644" s="72" t="s">
        <v>42</v>
      </c>
      <c r="I644" s="72"/>
      <c r="J644" s="72"/>
      <c r="K644" s="72"/>
      <c r="L644" s="72"/>
      <c r="M644" s="72"/>
      <c r="N644" s="72">
        <v>0</v>
      </c>
      <c r="O644" s="72">
        <v>273192</v>
      </c>
      <c r="P644" s="72">
        <v>1.8594980819350493E-3</v>
      </c>
      <c r="Q644" s="86">
        <v>1.2736161029968792E-3</v>
      </c>
      <c r="R644" s="72">
        <v>348</v>
      </c>
      <c r="S644" s="72">
        <v>160</v>
      </c>
      <c r="T644" s="85">
        <v>0.45977011494252884</v>
      </c>
      <c r="U644" s="72" t="s">
        <v>147</v>
      </c>
      <c r="V644" s="72">
        <v>0</v>
      </c>
    </row>
    <row r="645" spans="1:22" ht="13.5" customHeight="1">
      <c r="A645" s="72" t="s">
        <v>23</v>
      </c>
      <c r="B645" s="72" t="s">
        <v>130</v>
      </c>
      <c r="C645" s="73" t="s">
        <v>18</v>
      </c>
      <c r="D645" s="72" t="s">
        <v>366</v>
      </c>
      <c r="E645" s="72" t="s">
        <v>363</v>
      </c>
      <c r="F645" s="72" t="s">
        <v>85</v>
      </c>
      <c r="G645" s="73" t="s">
        <v>346</v>
      </c>
      <c r="H645" s="72" t="s">
        <v>25</v>
      </c>
      <c r="I645" s="72"/>
      <c r="J645" s="72"/>
      <c r="K645" s="72"/>
      <c r="L645" s="72"/>
      <c r="M645" s="72"/>
      <c r="N645" s="72">
        <v>8000</v>
      </c>
      <c r="O645" s="72">
        <v>273192</v>
      </c>
      <c r="P645" s="72">
        <v>4.538932325983191E-4</v>
      </c>
      <c r="Q645" s="86">
        <v>2.9340544744330734E-4</v>
      </c>
      <c r="R645" s="72">
        <v>80</v>
      </c>
      <c r="S645" s="72">
        <v>44</v>
      </c>
      <c r="T645" s="85">
        <v>0.55000000000000004</v>
      </c>
      <c r="U645" s="72" t="s">
        <v>147</v>
      </c>
      <c r="V645" s="72">
        <v>0</v>
      </c>
    </row>
    <row r="646" spans="1:22" ht="13.5" customHeight="1">
      <c r="A646" s="72" t="s">
        <v>23</v>
      </c>
      <c r="B646" s="72" t="s">
        <v>130</v>
      </c>
      <c r="C646" s="73" t="s">
        <v>18</v>
      </c>
      <c r="D646" s="72" t="s">
        <v>369</v>
      </c>
      <c r="E646" s="72" t="s">
        <v>360</v>
      </c>
      <c r="F646" s="72" t="s">
        <v>98</v>
      </c>
      <c r="G646" s="73" t="s">
        <v>99</v>
      </c>
      <c r="H646" s="72" t="s">
        <v>45</v>
      </c>
      <c r="I646" s="72">
        <v>169</v>
      </c>
      <c r="J646" s="72">
        <v>1516</v>
      </c>
      <c r="K646" s="72">
        <v>1973</v>
      </c>
      <c r="L646" s="72">
        <v>2662</v>
      </c>
      <c r="M646" s="72">
        <v>1209</v>
      </c>
      <c r="N646" s="72">
        <v>7529</v>
      </c>
      <c r="O646" s="72">
        <v>273192</v>
      </c>
      <c r="P646" s="72">
        <v>9.5171161673841104E-5</v>
      </c>
      <c r="Q646" s="86">
        <v>5.0736749492488366E-5</v>
      </c>
      <c r="R646" s="72">
        <v>14</v>
      </c>
      <c r="S646" s="72">
        <v>12</v>
      </c>
      <c r="T646" s="85">
        <v>0.85714285714285721</v>
      </c>
      <c r="U646" s="72" t="s">
        <v>147</v>
      </c>
      <c r="V646" s="72">
        <v>0</v>
      </c>
    </row>
    <row r="647" spans="1:22" ht="13.5" customHeight="1">
      <c r="A647" s="72" t="s">
        <v>23</v>
      </c>
      <c r="B647" s="72" t="s">
        <v>130</v>
      </c>
      <c r="C647" s="73" t="s">
        <v>18</v>
      </c>
      <c r="D647" s="72" t="s">
        <v>369</v>
      </c>
      <c r="E647" s="72" t="s">
        <v>361</v>
      </c>
      <c r="F647" s="72" t="s">
        <v>98</v>
      </c>
      <c r="G647" s="73" t="s">
        <v>99</v>
      </c>
      <c r="H647" s="72" t="s">
        <v>45</v>
      </c>
      <c r="I647" s="72">
        <v>145</v>
      </c>
      <c r="J647" s="72">
        <v>1380</v>
      </c>
      <c r="K647" s="72">
        <v>1359</v>
      </c>
      <c r="L647" s="72">
        <v>2168</v>
      </c>
      <c r="M647" s="72">
        <v>1608</v>
      </c>
      <c r="N647" s="72">
        <v>6660</v>
      </c>
      <c r="O647" s="72">
        <v>273192</v>
      </c>
      <c r="P647" s="72">
        <v>2.7819262643122788E-4</v>
      </c>
      <c r="Q647" s="86">
        <v>2.3237072524386567E-4</v>
      </c>
      <c r="R647" s="72">
        <v>63</v>
      </c>
      <c r="S647" s="72">
        <v>13</v>
      </c>
      <c r="T647" s="85">
        <v>0.20634920634920628</v>
      </c>
      <c r="U647" s="72" t="s">
        <v>147</v>
      </c>
      <c r="V647" s="72">
        <v>0</v>
      </c>
    </row>
    <row r="648" spans="1:22" ht="13.5" customHeight="1">
      <c r="A648" s="72" t="s">
        <v>23</v>
      </c>
      <c r="B648" s="72" t="s">
        <v>130</v>
      </c>
      <c r="C648" s="73" t="s">
        <v>18</v>
      </c>
      <c r="D648" s="72" t="s">
        <v>366</v>
      </c>
      <c r="E648" s="72" t="s">
        <v>363</v>
      </c>
      <c r="F648" s="72" t="s">
        <v>80</v>
      </c>
      <c r="G648" s="73" t="s">
        <v>26</v>
      </c>
      <c r="H648" s="72" t="s">
        <v>26</v>
      </c>
      <c r="I648" s="72"/>
      <c r="J648" s="72"/>
      <c r="K648" s="72"/>
      <c r="L648" s="72"/>
      <c r="M648" s="72"/>
      <c r="N648" s="72">
        <v>4506</v>
      </c>
      <c r="O648" s="72">
        <v>273192</v>
      </c>
      <c r="P648" s="72">
        <v>2.0132361123312542E-4</v>
      </c>
      <c r="Q648" s="86">
        <v>1.8409247473052899E-4</v>
      </c>
      <c r="R648" s="72">
        <v>50</v>
      </c>
      <c r="S648" s="72">
        <v>5</v>
      </c>
      <c r="T648" s="85">
        <v>0.10000000000000009</v>
      </c>
      <c r="U648" s="72" t="s">
        <v>147</v>
      </c>
      <c r="V648" s="72">
        <v>0</v>
      </c>
    </row>
    <row r="649" spans="1:22" ht="13.5" customHeight="1">
      <c r="A649" s="72" t="s">
        <v>23</v>
      </c>
      <c r="B649" s="72" t="s">
        <v>130</v>
      </c>
      <c r="C649" s="73" t="s">
        <v>18</v>
      </c>
      <c r="D649" s="72" t="s">
        <v>366</v>
      </c>
      <c r="E649" s="72" t="s">
        <v>363</v>
      </c>
      <c r="F649" s="72" t="s">
        <v>83</v>
      </c>
      <c r="G649" s="73" t="s">
        <v>27</v>
      </c>
      <c r="H649" s="72" t="s">
        <v>27</v>
      </c>
      <c r="I649" s="72"/>
      <c r="J649" s="72"/>
      <c r="K649" s="72"/>
      <c r="L649" s="72"/>
      <c r="M649" s="72"/>
      <c r="N649" s="72">
        <v>3901</v>
      </c>
      <c r="O649" s="72">
        <v>273192</v>
      </c>
      <c r="P649" s="72">
        <v>7.3208585902954701E-5</v>
      </c>
      <c r="Q649" s="86">
        <v>8.066568957631028E-5</v>
      </c>
      <c r="R649" s="72">
        <v>22</v>
      </c>
      <c r="S649" s="72">
        <v>-2</v>
      </c>
      <c r="T649" s="85">
        <v>-9.0909090909090939E-2</v>
      </c>
      <c r="U649" s="72" t="s">
        <v>147</v>
      </c>
      <c r="V649" s="72">
        <v>0</v>
      </c>
    </row>
    <row r="650" spans="1:22" ht="13.5" customHeight="1">
      <c r="A650" s="72" t="s">
        <v>23</v>
      </c>
      <c r="B650" s="72" t="s">
        <v>130</v>
      </c>
      <c r="C650" s="73" t="s">
        <v>18</v>
      </c>
      <c r="D650" s="72" t="s">
        <v>366</v>
      </c>
      <c r="E650" s="72" t="s">
        <v>363</v>
      </c>
      <c r="F650" s="72" t="s">
        <v>81</v>
      </c>
      <c r="G650" s="73" t="s">
        <v>28</v>
      </c>
      <c r="H650" s="72" t="s">
        <v>28</v>
      </c>
      <c r="I650" s="72"/>
      <c r="J650" s="72"/>
      <c r="K650" s="72"/>
      <c r="L650" s="72"/>
      <c r="M650" s="72"/>
      <c r="N650" s="72">
        <v>3177</v>
      </c>
      <c r="O650" s="72">
        <v>273192</v>
      </c>
      <c r="P650" s="72">
        <v>1.9729713900846291E-3</v>
      </c>
      <c r="Q650" s="86">
        <v>1.0839071616084404E-3</v>
      </c>
      <c r="R650" s="72">
        <v>296</v>
      </c>
      <c r="S650" s="72">
        <v>243</v>
      </c>
      <c r="T650" s="85">
        <v>0.82094594594594605</v>
      </c>
      <c r="U650" s="72" t="s">
        <v>147</v>
      </c>
      <c r="V650" s="72">
        <v>0</v>
      </c>
    </row>
    <row r="651" spans="1:22" ht="13.5" customHeight="1">
      <c r="A651" s="72" t="s">
        <v>23</v>
      </c>
      <c r="B651" s="72" t="s">
        <v>130</v>
      </c>
      <c r="C651" s="73" t="s">
        <v>18</v>
      </c>
      <c r="D651" s="72" t="s">
        <v>366</v>
      </c>
      <c r="E651" s="72" t="s">
        <v>363</v>
      </c>
      <c r="F651" s="72" t="s">
        <v>91</v>
      </c>
      <c r="G651" s="73" t="s">
        <v>352</v>
      </c>
      <c r="H651" s="72" t="s">
        <v>29</v>
      </c>
      <c r="I651" s="72"/>
      <c r="J651" s="72"/>
      <c r="K651" s="72"/>
      <c r="L651" s="72"/>
      <c r="M651" s="72"/>
      <c r="N651" s="72">
        <v>3055</v>
      </c>
      <c r="O651" s="72">
        <v>273192</v>
      </c>
      <c r="P651" s="72">
        <v>3.2907259363378137E-3</v>
      </c>
      <c r="Q651" s="86">
        <v>1.4280277212541282E-3</v>
      </c>
      <c r="R651" s="72">
        <v>390</v>
      </c>
      <c r="S651" s="72">
        <v>509</v>
      </c>
      <c r="T651" s="85">
        <v>1.3051282051282049</v>
      </c>
      <c r="U651" s="72" t="s">
        <v>147</v>
      </c>
      <c r="V651" s="72">
        <v>1</v>
      </c>
    </row>
    <row r="652" spans="1:22" ht="13.5" customHeight="1">
      <c r="A652" s="72" t="s">
        <v>23</v>
      </c>
      <c r="B652" s="72" t="s">
        <v>130</v>
      </c>
      <c r="C652" s="73" t="s">
        <v>18</v>
      </c>
      <c r="D652" s="72" t="s">
        <v>366</v>
      </c>
      <c r="E652" s="72" t="s">
        <v>363</v>
      </c>
      <c r="F652" s="72" t="s">
        <v>92</v>
      </c>
      <c r="G652" s="73" t="s">
        <v>353</v>
      </c>
      <c r="H652" s="72" t="s">
        <v>30</v>
      </c>
      <c r="I652" s="72"/>
      <c r="J652" s="72"/>
      <c r="K652" s="72"/>
      <c r="L652" s="72"/>
      <c r="M652" s="72"/>
      <c r="N652" s="72">
        <v>2445</v>
      </c>
      <c r="O652" s="72">
        <v>273192</v>
      </c>
      <c r="P652" s="72">
        <v>5.4906439427216022E-5</v>
      </c>
      <c r="Q652" s="86">
        <v>1.6024742201959825E-5</v>
      </c>
      <c r="R652" s="72">
        <v>4</v>
      </c>
      <c r="S652" s="72">
        <v>11</v>
      </c>
      <c r="T652" s="85">
        <v>2.75</v>
      </c>
      <c r="U652" s="72" t="s">
        <v>147</v>
      </c>
      <c r="V652" s="72">
        <v>0</v>
      </c>
    </row>
    <row r="653" spans="1:22" ht="13.5" customHeight="1">
      <c r="A653" s="72" t="s">
        <v>23</v>
      </c>
      <c r="B653" s="72" t="s">
        <v>130</v>
      </c>
      <c r="C653" s="73" t="s">
        <v>18</v>
      </c>
      <c r="D653" s="72" t="s">
        <v>366</v>
      </c>
      <c r="E653" s="72" t="s">
        <v>363</v>
      </c>
      <c r="F653" s="72" t="s">
        <v>97</v>
      </c>
      <c r="G653" s="73" t="s">
        <v>31</v>
      </c>
      <c r="H653" s="72" t="s">
        <v>31</v>
      </c>
      <c r="I653" s="72"/>
      <c r="J653" s="72"/>
      <c r="K653" s="72"/>
      <c r="L653" s="72"/>
      <c r="M653" s="72"/>
      <c r="N653" s="72">
        <v>2235</v>
      </c>
      <c r="O653" s="72">
        <v>249614</v>
      </c>
      <c r="P653" s="72">
        <v>1.1810235002844392E-2</v>
      </c>
      <c r="Q653" s="86">
        <v>9.1938915741569226E-3</v>
      </c>
      <c r="R653" s="72">
        <v>2295</v>
      </c>
      <c r="S653" s="72">
        <v>653</v>
      </c>
      <c r="T653" s="85">
        <v>0.28453159041394338</v>
      </c>
      <c r="U653" s="72" t="s">
        <v>149</v>
      </c>
      <c r="V653" s="72">
        <v>0</v>
      </c>
    </row>
    <row r="654" spans="1:22" ht="13.5" customHeight="1">
      <c r="A654" s="72" t="s">
        <v>23</v>
      </c>
      <c r="B654" s="72" t="s">
        <v>130</v>
      </c>
      <c r="C654" s="73" t="s">
        <v>18</v>
      </c>
      <c r="D654" s="72" t="s">
        <v>366</v>
      </c>
      <c r="E654" s="72" t="s">
        <v>363</v>
      </c>
      <c r="F654" s="72" t="s">
        <v>96</v>
      </c>
      <c r="G654" s="73" t="s">
        <v>32</v>
      </c>
      <c r="H654" s="72" t="s">
        <v>32</v>
      </c>
      <c r="I654" s="72"/>
      <c r="J654" s="72"/>
      <c r="K654" s="72"/>
      <c r="L654" s="72"/>
      <c r="M654" s="72"/>
      <c r="N654" s="72">
        <v>2177</v>
      </c>
      <c r="O654" s="72">
        <v>249614</v>
      </c>
      <c r="P654" s="72">
        <v>3.325134006906664E-3</v>
      </c>
      <c r="Q654" s="86">
        <v>2.2086762611347116E-3</v>
      </c>
      <c r="R654" s="72">
        <v>551</v>
      </c>
      <c r="S654" s="72">
        <v>279</v>
      </c>
      <c r="T654" s="85">
        <v>0.50635208711433766</v>
      </c>
      <c r="U654" s="72" t="s">
        <v>149</v>
      </c>
      <c r="V654" s="72">
        <v>0</v>
      </c>
    </row>
    <row r="655" spans="1:22" ht="13.5" customHeight="1">
      <c r="A655" s="72" t="s">
        <v>23</v>
      </c>
      <c r="B655" s="72" t="s">
        <v>130</v>
      </c>
      <c r="C655" s="73" t="s">
        <v>18</v>
      </c>
      <c r="D655" s="72" t="s">
        <v>366</v>
      </c>
      <c r="E655" s="72" t="s">
        <v>363</v>
      </c>
      <c r="F655" s="72" t="s">
        <v>84</v>
      </c>
      <c r="G655" s="73" t="s">
        <v>345</v>
      </c>
      <c r="H655" s="72" t="s">
        <v>33</v>
      </c>
      <c r="I655" s="72"/>
      <c r="J655" s="72"/>
      <c r="K655" s="72"/>
      <c r="L655" s="72"/>
      <c r="M655" s="72"/>
      <c r="N655" s="72">
        <v>1388</v>
      </c>
      <c r="O655" s="72">
        <v>249614</v>
      </c>
      <c r="P655" s="72">
        <v>1.281979376156786E-4</v>
      </c>
      <c r="Q655" s="86">
        <v>1.2542301865672633E-4</v>
      </c>
      <c r="R655" s="72">
        <v>31</v>
      </c>
      <c r="S655" s="72">
        <v>1</v>
      </c>
      <c r="T655" s="85">
        <v>3.2258064516129004E-2</v>
      </c>
      <c r="U655" s="72" t="s">
        <v>149</v>
      </c>
      <c r="V655" s="72">
        <v>0</v>
      </c>
    </row>
    <row r="656" spans="1:22" ht="13.5" customHeight="1">
      <c r="A656" s="72" t="s">
        <v>23</v>
      </c>
      <c r="B656" s="72" t="s">
        <v>130</v>
      </c>
      <c r="C656" s="73" t="s">
        <v>18</v>
      </c>
      <c r="D656" s="72" t="s">
        <v>366</v>
      </c>
      <c r="E656" s="72" t="s">
        <v>363</v>
      </c>
      <c r="F656" s="72" t="s">
        <v>88</v>
      </c>
      <c r="G656" s="73" t="s">
        <v>349</v>
      </c>
      <c r="H656" s="72" t="s">
        <v>34</v>
      </c>
      <c r="I656" s="72"/>
      <c r="J656" s="72"/>
      <c r="K656" s="72"/>
      <c r="L656" s="72"/>
      <c r="M656" s="72"/>
      <c r="N656" s="72">
        <v>1358</v>
      </c>
      <c r="O656" s="72">
        <v>249614</v>
      </c>
      <c r="P656" s="72">
        <v>0</v>
      </c>
      <c r="Q656" s="86">
        <v>6.8376722070839942E-4</v>
      </c>
      <c r="R656" s="72">
        <v>171</v>
      </c>
      <c r="S656" s="72">
        <v>-171</v>
      </c>
      <c r="T656" s="85">
        <v>-1</v>
      </c>
      <c r="U656" s="72" t="s">
        <v>149</v>
      </c>
      <c r="V656" s="72">
        <v>0</v>
      </c>
    </row>
    <row r="657" spans="1:22" ht="13.5" customHeight="1">
      <c r="A657" s="72" t="s">
        <v>23</v>
      </c>
      <c r="B657" s="72" t="s">
        <v>130</v>
      </c>
      <c r="C657" s="73" t="s">
        <v>18</v>
      </c>
      <c r="D657" s="72" t="s">
        <v>366</v>
      </c>
      <c r="E657" s="72" t="s">
        <v>363</v>
      </c>
      <c r="F657" s="72" t="s">
        <v>78</v>
      </c>
      <c r="G657" s="73" t="s">
        <v>344</v>
      </c>
      <c r="H657" s="72" t="s">
        <v>35</v>
      </c>
      <c r="I657" s="72"/>
      <c r="J657" s="72"/>
      <c r="K657" s="72"/>
      <c r="L657" s="72"/>
      <c r="M657" s="72"/>
      <c r="N657" s="72">
        <v>556</v>
      </c>
      <c r="O657" s="72">
        <v>249614</v>
      </c>
      <c r="P657" s="72">
        <v>4.9580552372863698E-2</v>
      </c>
      <c r="Q657" s="86">
        <v>1.7699771992152287E-2</v>
      </c>
      <c r="R657" s="72">
        <v>4418</v>
      </c>
      <c r="S657" s="72">
        <v>7958</v>
      </c>
      <c r="T657" s="85">
        <v>1.8012675418741511</v>
      </c>
      <c r="U657" s="72" t="s">
        <v>149</v>
      </c>
      <c r="V657" s="72">
        <v>1</v>
      </c>
    </row>
    <row r="658" spans="1:22" ht="13.5" customHeight="1">
      <c r="A658" s="72" t="s">
        <v>23</v>
      </c>
      <c r="B658" s="72" t="s">
        <v>130</v>
      </c>
      <c r="C658" s="73" t="s">
        <v>18</v>
      </c>
      <c r="D658" s="72" t="s">
        <v>366</v>
      </c>
      <c r="E658" s="72" t="s">
        <v>363</v>
      </c>
      <c r="F658" s="72" t="s">
        <v>94</v>
      </c>
      <c r="G658" s="73" t="s">
        <v>36</v>
      </c>
      <c r="H658" s="72" t="s">
        <v>36</v>
      </c>
      <c r="I658" s="72"/>
      <c r="J658" s="72"/>
      <c r="K658" s="72"/>
      <c r="L658" s="72"/>
      <c r="M658" s="72"/>
      <c r="N658" s="72">
        <v>497</v>
      </c>
      <c r="O658" s="72">
        <v>249614</v>
      </c>
      <c r="P658" s="72">
        <v>6.6903298693182268E-4</v>
      </c>
      <c r="Q658" s="86">
        <v>1.4395880160841243E-4</v>
      </c>
      <c r="R658" s="72">
        <v>36</v>
      </c>
      <c r="S658" s="72">
        <v>131</v>
      </c>
      <c r="T658" s="85">
        <v>3.6388888888888893</v>
      </c>
      <c r="U658" s="72" t="s">
        <v>149</v>
      </c>
      <c r="V658" s="72">
        <v>0</v>
      </c>
    </row>
    <row r="659" spans="1:22" ht="13.5" customHeight="1">
      <c r="A659" s="72" t="s">
        <v>23</v>
      </c>
      <c r="B659" s="72" t="s">
        <v>130</v>
      </c>
      <c r="C659" s="73" t="s">
        <v>18</v>
      </c>
      <c r="D659" s="72" t="s">
        <v>366</v>
      </c>
      <c r="E659" s="72" t="s">
        <v>363</v>
      </c>
      <c r="F659" s="72" t="s">
        <v>90</v>
      </c>
      <c r="G659" s="73" t="s">
        <v>351</v>
      </c>
      <c r="H659" s="72" t="s">
        <v>37</v>
      </c>
      <c r="I659" s="72"/>
      <c r="J659" s="72"/>
      <c r="K659" s="72"/>
      <c r="L659" s="72"/>
      <c r="M659" s="72"/>
      <c r="N659" s="72">
        <v>430</v>
      </c>
      <c r="O659" s="72">
        <v>249614</v>
      </c>
      <c r="P659" s="72">
        <v>6.0012659546339548E-3</v>
      </c>
      <c r="Q659" s="86">
        <v>2.1055331719514962E-3</v>
      </c>
      <c r="R659" s="72">
        <v>526</v>
      </c>
      <c r="S659" s="72">
        <v>972</v>
      </c>
      <c r="T659" s="85">
        <v>1.8479087452471483</v>
      </c>
      <c r="U659" s="72" t="s">
        <v>149</v>
      </c>
      <c r="V659" s="72">
        <v>1</v>
      </c>
    </row>
    <row r="660" spans="1:22" ht="13.5" customHeight="1">
      <c r="A660" s="72" t="s">
        <v>23</v>
      </c>
      <c r="B660" s="72" t="s">
        <v>130</v>
      </c>
      <c r="C660" s="73" t="s">
        <v>18</v>
      </c>
      <c r="D660" s="72" t="s">
        <v>367</v>
      </c>
      <c r="E660" s="72" t="s">
        <v>363</v>
      </c>
      <c r="F660" s="72" t="s">
        <v>107</v>
      </c>
      <c r="G660" s="73" t="s">
        <v>49</v>
      </c>
      <c r="H660" s="72" t="s">
        <v>49</v>
      </c>
      <c r="I660" s="72"/>
      <c r="J660" s="72"/>
      <c r="K660" s="72"/>
      <c r="L660" s="72"/>
      <c r="M660" s="72"/>
      <c r="N660" s="72">
        <v>344</v>
      </c>
      <c r="O660" s="72">
        <v>249614</v>
      </c>
      <c r="P660" s="72">
        <v>2.4722171032073522E-2</v>
      </c>
      <c r="Q660" s="86">
        <v>9.4901365120153378E-3</v>
      </c>
      <c r="R660" s="72">
        <v>2369</v>
      </c>
      <c r="S660" s="72">
        <v>3802</v>
      </c>
      <c r="T660" s="85">
        <v>1.6048965808357956</v>
      </c>
      <c r="U660" s="72" t="s">
        <v>149</v>
      </c>
      <c r="V660" s="72">
        <v>1</v>
      </c>
    </row>
    <row r="661" spans="1:22" ht="13.5" customHeight="1">
      <c r="A661" s="72" t="s">
        <v>23</v>
      </c>
      <c r="B661" s="72" t="s">
        <v>130</v>
      </c>
      <c r="C661" s="73" t="s">
        <v>18</v>
      </c>
      <c r="D661" s="72" t="s">
        <v>366</v>
      </c>
      <c r="E661" s="72" t="s">
        <v>363</v>
      </c>
      <c r="F661" s="72" t="s">
        <v>87</v>
      </c>
      <c r="G661" s="73" t="s">
        <v>348</v>
      </c>
      <c r="H661" s="72" t="s">
        <v>38</v>
      </c>
      <c r="I661" s="72"/>
      <c r="J661" s="72"/>
      <c r="K661" s="72"/>
      <c r="L661" s="72"/>
      <c r="M661" s="72"/>
      <c r="N661" s="72">
        <v>324</v>
      </c>
      <c r="O661" s="72">
        <v>249614</v>
      </c>
      <c r="P661" s="72">
        <v>2.1385018468515388E-2</v>
      </c>
      <c r="Q661" s="86">
        <v>4.3548543873536101E-3</v>
      </c>
      <c r="R661" s="72">
        <v>1087</v>
      </c>
      <c r="S661" s="72">
        <v>4251</v>
      </c>
      <c r="T661" s="85">
        <v>3.910763569457222</v>
      </c>
      <c r="U661" s="72" t="s">
        <v>149</v>
      </c>
      <c r="V661" s="72">
        <v>1</v>
      </c>
    </row>
    <row r="662" spans="1:22" ht="13.5" customHeight="1">
      <c r="A662" s="72" t="s">
        <v>23</v>
      </c>
      <c r="B662" s="72" t="s">
        <v>130</v>
      </c>
      <c r="C662" s="73" t="s">
        <v>18</v>
      </c>
      <c r="D662" s="72" t="s">
        <v>366</v>
      </c>
      <c r="E662" s="72" t="s">
        <v>363</v>
      </c>
      <c r="F662" s="72" t="s">
        <v>89</v>
      </c>
      <c r="G662" s="73" t="s">
        <v>350</v>
      </c>
      <c r="H662" s="72" t="s">
        <v>39</v>
      </c>
      <c r="I662" s="72"/>
      <c r="J662" s="72"/>
      <c r="K662" s="72"/>
      <c r="L662" s="72"/>
      <c r="M662" s="72"/>
      <c r="N662" s="72">
        <v>323</v>
      </c>
      <c r="O662" s="72">
        <v>249614</v>
      </c>
      <c r="P662" s="72">
        <v>4.9276082271026468E-4</v>
      </c>
      <c r="Q662" s="86">
        <v>3.2886202593288721E-4</v>
      </c>
      <c r="R662" s="72">
        <v>82</v>
      </c>
      <c r="S662" s="72">
        <v>41</v>
      </c>
      <c r="T662" s="85">
        <v>0.5</v>
      </c>
      <c r="U662" s="72" t="s">
        <v>149</v>
      </c>
      <c r="V662" s="72">
        <v>0</v>
      </c>
    </row>
    <row r="663" spans="1:22" ht="13.5" customHeight="1">
      <c r="A663" s="72" t="s">
        <v>23</v>
      </c>
      <c r="B663" s="72" t="s">
        <v>130</v>
      </c>
      <c r="C663" s="73" t="s">
        <v>18</v>
      </c>
      <c r="D663" s="72" t="s">
        <v>366</v>
      </c>
      <c r="E663" s="72" t="s">
        <v>363</v>
      </c>
      <c r="F663" s="72" t="s">
        <v>86</v>
      </c>
      <c r="G663" s="73" t="s">
        <v>347</v>
      </c>
      <c r="H663" s="72" t="s">
        <v>40</v>
      </c>
      <c r="I663" s="72"/>
      <c r="J663" s="72"/>
      <c r="K663" s="72"/>
      <c r="L663" s="72"/>
      <c r="M663" s="72"/>
      <c r="N663" s="72">
        <v>302</v>
      </c>
      <c r="O663" s="72">
        <v>249614</v>
      </c>
      <c r="P663" s="72">
        <v>1.2018556651469869E-3</v>
      </c>
      <c r="Q663" s="86">
        <v>2.8770854560624949E-4</v>
      </c>
      <c r="R663" s="72">
        <v>72</v>
      </c>
      <c r="S663" s="72">
        <v>228</v>
      </c>
      <c r="T663" s="85">
        <v>3.166666666666667</v>
      </c>
      <c r="U663" s="72" t="s">
        <v>149</v>
      </c>
      <c r="V663" s="72">
        <v>0</v>
      </c>
    </row>
    <row r="664" spans="1:22" ht="13.5" customHeight="1">
      <c r="A664" s="72" t="s">
        <v>23</v>
      </c>
      <c r="B664" s="72" t="s">
        <v>130</v>
      </c>
      <c r="C664" s="73" t="s">
        <v>18</v>
      </c>
      <c r="D664" s="72" t="s">
        <v>367</v>
      </c>
      <c r="E664" s="72" t="s">
        <v>363</v>
      </c>
      <c r="F664" s="72" t="s">
        <v>108</v>
      </c>
      <c r="G664" s="73" t="s">
        <v>356</v>
      </c>
      <c r="H664" s="72" t="s">
        <v>50</v>
      </c>
      <c r="I664" s="72"/>
      <c r="J664" s="72"/>
      <c r="K664" s="72"/>
      <c r="L664" s="72"/>
      <c r="M664" s="72"/>
      <c r="N664" s="72">
        <v>267</v>
      </c>
      <c r="O664" s="72">
        <v>249614</v>
      </c>
      <c r="P664" s="72">
        <v>3.789851530763499E-3</v>
      </c>
      <c r="Q664" s="86">
        <v>1.0148003437167622E-3</v>
      </c>
      <c r="R664" s="72">
        <v>253</v>
      </c>
      <c r="S664" s="72">
        <v>693</v>
      </c>
      <c r="T664" s="85">
        <v>2.7391304347826089</v>
      </c>
      <c r="U664" s="72" t="s">
        <v>149</v>
      </c>
      <c r="V664" s="72">
        <v>1</v>
      </c>
    </row>
    <row r="665" spans="1:22" ht="13.5" customHeight="1">
      <c r="A665" s="72" t="s">
        <v>23</v>
      </c>
      <c r="B665" s="72" t="s">
        <v>130</v>
      </c>
      <c r="C665" s="73" t="s">
        <v>18</v>
      </c>
      <c r="D665" s="72" t="s">
        <v>366</v>
      </c>
      <c r="E665" s="72" t="s">
        <v>363</v>
      </c>
      <c r="F665" s="72" t="s">
        <v>82</v>
      </c>
      <c r="G665" s="73" t="s">
        <v>41</v>
      </c>
      <c r="H665" s="72" t="s">
        <v>41</v>
      </c>
      <c r="I665" s="72"/>
      <c r="J665" s="72"/>
      <c r="K665" s="72"/>
      <c r="L665" s="72"/>
      <c r="M665" s="72"/>
      <c r="N665" s="72">
        <v>258</v>
      </c>
      <c r="O665" s="72">
        <v>249614</v>
      </c>
      <c r="P665" s="72">
        <v>9.9353401652150911E-4</v>
      </c>
      <c r="Q665" s="86">
        <v>2.7360339916758958E-4</v>
      </c>
      <c r="R665" s="72">
        <v>68</v>
      </c>
      <c r="S665" s="72">
        <v>180</v>
      </c>
      <c r="T665" s="85">
        <v>2.6470588235294117</v>
      </c>
      <c r="U665" s="72" t="s">
        <v>149</v>
      </c>
      <c r="V665" s="72">
        <v>0</v>
      </c>
    </row>
    <row r="666" spans="1:22" ht="13.5" customHeight="1">
      <c r="A666" s="72" t="s">
        <v>23</v>
      </c>
      <c r="B666" s="72" t="s">
        <v>130</v>
      </c>
      <c r="C666" s="73" t="s">
        <v>18</v>
      </c>
      <c r="D666" s="72" t="s">
        <v>370</v>
      </c>
      <c r="E666" s="72" t="s">
        <v>361</v>
      </c>
      <c r="F666" s="72" t="s">
        <v>100</v>
      </c>
      <c r="G666" s="73" t="s">
        <v>101</v>
      </c>
      <c r="H666" s="72" t="s">
        <v>101</v>
      </c>
      <c r="I666" s="72">
        <v>51</v>
      </c>
      <c r="J666" s="72">
        <v>98</v>
      </c>
      <c r="K666" s="72">
        <v>28</v>
      </c>
      <c r="L666" s="72">
        <v>29</v>
      </c>
      <c r="M666" s="72">
        <v>9</v>
      </c>
      <c r="N666" s="72">
        <v>215</v>
      </c>
      <c r="O666" s="72">
        <v>249614</v>
      </c>
      <c r="P666" s="72">
        <v>1.4342144270754044E-3</v>
      </c>
      <c r="Q666" s="86">
        <v>1.7848792676996235E-4</v>
      </c>
      <c r="R666" s="72">
        <v>45</v>
      </c>
      <c r="S666" s="72">
        <v>313</v>
      </c>
      <c r="T666" s="85">
        <v>6.9555555555555557</v>
      </c>
      <c r="U666" s="72" t="s">
        <v>149</v>
      </c>
      <c r="V666" s="72">
        <v>0</v>
      </c>
    </row>
    <row r="667" spans="1:22" ht="13.5" customHeight="1">
      <c r="A667" s="72" t="s">
        <v>23</v>
      </c>
      <c r="B667" s="72" t="s">
        <v>130</v>
      </c>
      <c r="C667" s="73" t="s">
        <v>18</v>
      </c>
      <c r="D667" s="72" t="s">
        <v>370</v>
      </c>
      <c r="E667" s="72" t="s">
        <v>360</v>
      </c>
      <c r="F667" s="72" t="s">
        <v>100</v>
      </c>
      <c r="G667" s="73" t="s">
        <v>101</v>
      </c>
      <c r="H667" s="72" t="s">
        <v>101</v>
      </c>
      <c r="I667" s="72">
        <v>53</v>
      </c>
      <c r="J667" s="72">
        <v>73</v>
      </c>
      <c r="K667" s="72">
        <v>33</v>
      </c>
      <c r="L667" s="72">
        <v>27</v>
      </c>
      <c r="M667" s="72">
        <v>12</v>
      </c>
      <c r="N667" s="72">
        <v>198</v>
      </c>
      <c r="O667" s="72">
        <v>249614</v>
      </c>
      <c r="P667" s="72">
        <v>5.7088144094481876E-3</v>
      </c>
      <c r="Q667" s="86">
        <v>1.9414322400630431E-3</v>
      </c>
      <c r="R667" s="72">
        <v>485</v>
      </c>
      <c r="S667" s="72">
        <v>940</v>
      </c>
      <c r="T667" s="85">
        <v>1.9381443298969074</v>
      </c>
      <c r="U667" s="72" t="s">
        <v>149</v>
      </c>
      <c r="V667" s="72">
        <v>1</v>
      </c>
    </row>
    <row r="668" spans="1:22" ht="13.5" customHeight="1">
      <c r="A668" s="72" t="s">
        <v>23</v>
      </c>
      <c r="B668" s="72" t="s">
        <v>130</v>
      </c>
      <c r="C668" s="73" t="s">
        <v>18</v>
      </c>
      <c r="D668" s="72" t="s">
        <v>370</v>
      </c>
      <c r="E668" s="72" t="s">
        <v>361</v>
      </c>
      <c r="F668" s="72" t="s">
        <v>102</v>
      </c>
      <c r="G668" s="73" t="s">
        <v>103</v>
      </c>
      <c r="H668" s="72" t="s">
        <v>103</v>
      </c>
      <c r="I668" s="72">
        <v>12</v>
      </c>
      <c r="J668" s="72">
        <v>79</v>
      </c>
      <c r="K668" s="72">
        <v>31</v>
      </c>
      <c r="L668" s="72">
        <v>26</v>
      </c>
      <c r="M668" s="72">
        <v>7</v>
      </c>
      <c r="N668" s="72">
        <v>155</v>
      </c>
      <c r="O668" s="72">
        <v>249614</v>
      </c>
      <c r="P668" s="72">
        <v>5.3122020399496827E-3</v>
      </c>
      <c r="Q668" s="86">
        <v>1.2736161029968792E-3</v>
      </c>
      <c r="R668" s="72">
        <v>318</v>
      </c>
      <c r="S668" s="72">
        <v>1008</v>
      </c>
      <c r="T668" s="85">
        <v>3.1698113207547172</v>
      </c>
      <c r="U668" s="72" t="s">
        <v>149</v>
      </c>
      <c r="V668" s="72">
        <v>1</v>
      </c>
    </row>
    <row r="669" spans="1:22" ht="13.5" customHeight="1">
      <c r="A669" s="72" t="s">
        <v>23</v>
      </c>
      <c r="B669" s="72" t="s">
        <v>130</v>
      </c>
      <c r="C669" s="73" t="s">
        <v>18</v>
      </c>
      <c r="D669" s="72" t="s">
        <v>370</v>
      </c>
      <c r="E669" s="72" t="s">
        <v>360</v>
      </c>
      <c r="F669" s="72" t="s">
        <v>102</v>
      </c>
      <c r="G669" s="73" t="s">
        <v>103</v>
      </c>
      <c r="H669" s="72" t="s">
        <v>103</v>
      </c>
      <c r="I669" s="72">
        <v>26</v>
      </c>
      <c r="J669" s="72">
        <v>67</v>
      </c>
      <c r="K669" s="72">
        <v>11</v>
      </c>
      <c r="L669" s="72">
        <v>5</v>
      </c>
      <c r="M669" s="72">
        <v>3</v>
      </c>
      <c r="N669" s="72">
        <v>112</v>
      </c>
      <c r="O669" s="72">
        <v>249614</v>
      </c>
      <c r="P669" s="72">
        <v>3.1248247293821663E-4</v>
      </c>
      <c r="Q669" s="86">
        <v>2.9340544744330734E-4</v>
      </c>
      <c r="R669" s="72">
        <v>73</v>
      </c>
      <c r="S669" s="72">
        <v>5</v>
      </c>
      <c r="T669" s="85">
        <v>6.8493150684931559E-2</v>
      </c>
      <c r="U669" s="72" t="s">
        <v>149</v>
      </c>
      <c r="V669" s="72">
        <v>0</v>
      </c>
    </row>
    <row r="670" spans="1:22" ht="13.5" customHeight="1">
      <c r="A670" s="72" t="s">
        <v>23</v>
      </c>
      <c r="B670" s="72" t="s">
        <v>130</v>
      </c>
      <c r="C670" s="73" t="s">
        <v>18</v>
      </c>
      <c r="D670" s="72" t="s">
        <v>366</v>
      </c>
      <c r="E670" s="72" t="s">
        <v>363</v>
      </c>
      <c r="F670" s="72" t="s">
        <v>93</v>
      </c>
      <c r="G670" s="73" t="s">
        <v>354</v>
      </c>
      <c r="H670" s="72" t="s">
        <v>42</v>
      </c>
      <c r="I670" s="72"/>
      <c r="J670" s="72"/>
      <c r="K670" s="72"/>
      <c r="L670" s="72"/>
      <c r="M670" s="72"/>
      <c r="N670" s="72">
        <v>91</v>
      </c>
      <c r="O670" s="72">
        <v>249614</v>
      </c>
      <c r="P670" s="72">
        <v>8.0123711009799124E-5</v>
      </c>
      <c r="Q670" s="86">
        <v>5.0736749492488366E-5</v>
      </c>
      <c r="R670" s="72">
        <v>13</v>
      </c>
      <c r="S670" s="72">
        <v>7</v>
      </c>
      <c r="T670" s="85">
        <v>0.53846153846153855</v>
      </c>
      <c r="U670" s="72" t="s">
        <v>149</v>
      </c>
      <c r="V670" s="72">
        <v>0</v>
      </c>
    </row>
    <row r="671" spans="1:22" ht="13.5" customHeight="1">
      <c r="A671" s="72" t="s">
        <v>23</v>
      </c>
      <c r="B671" s="72" t="s">
        <v>130</v>
      </c>
      <c r="C671" s="73" t="s">
        <v>18</v>
      </c>
      <c r="D671" s="72" t="s">
        <v>366</v>
      </c>
      <c r="E671" s="72" t="s">
        <v>363</v>
      </c>
      <c r="F671" s="72" t="s">
        <v>95</v>
      </c>
      <c r="G671" s="73" t="s">
        <v>355</v>
      </c>
      <c r="H671" s="72" t="s">
        <v>43</v>
      </c>
      <c r="I671" s="72"/>
      <c r="J671" s="72"/>
      <c r="K671" s="72"/>
      <c r="L671" s="72"/>
      <c r="M671" s="72"/>
      <c r="N671" s="72">
        <v>69</v>
      </c>
      <c r="O671" s="72">
        <v>249614</v>
      </c>
      <c r="P671" s="72">
        <v>6.8105154358329259E-5</v>
      </c>
      <c r="Q671" s="86">
        <v>2.3237072524386567E-4</v>
      </c>
      <c r="R671" s="72">
        <v>58</v>
      </c>
      <c r="S671" s="72">
        <v>-41</v>
      </c>
      <c r="T671" s="85">
        <v>-0.7068965517241379</v>
      </c>
      <c r="U671" s="72" t="s">
        <v>149</v>
      </c>
      <c r="V671" s="72">
        <v>0</v>
      </c>
    </row>
    <row r="672" spans="1:22" ht="13.5" customHeight="1">
      <c r="A672" s="72" t="s">
        <v>23</v>
      </c>
      <c r="B672" s="72" t="s">
        <v>130</v>
      </c>
      <c r="C672" s="73" t="s">
        <v>18</v>
      </c>
      <c r="D672" s="72" t="s">
        <v>370</v>
      </c>
      <c r="E672" s="72" t="s">
        <v>360</v>
      </c>
      <c r="F672" s="72" t="s">
        <v>106</v>
      </c>
      <c r="G672" s="73" t="s">
        <v>47</v>
      </c>
      <c r="H672" s="72" t="s">
        <v>47</v>
      </c>
      <c r="I672" s="72">
        <v>0</v>
      </c>
      <c r="J672" s="72">
        <v>22</v>
      </c>
      <c r="K672" s="72">
        <v>17</v>
      </c>
      <c r="L672" s="72">
        <v>18</v>
      </c>
      <c r="M672" s="72">
        <v>6</v>
      </c>
      <c r="N672" s="72">
        <v>63</v>
      </c>
      <c r="O672" s="72">
        <v>249614</v>
      </c>
      <c r="P672" s="72">
        <v>2.2835257637792751E-4</v>
      </c>
      <c r="Q672" s="86">
        <v>1.8409247473052899E-4</v>
      </c>
      <c r="R672" s="72">
        <v>46</v>
      </c>
      <c r="S672" s="72">
        <v>11</v>
      </c>
      <c r="T672" s="85">
        <v>0.23913043478260865</v>
      </c>
      <c r="U672" s="72" t="s">
        <v>149</v>
      </c>
      <c r="V672" s="72">
        <v>0</v>
      </c>
    </row>
    <row r="673" spans="1:22" ht="13.5" customHeight="1">
      <c r="A673" s="72" t="s">
        <v>23</v>
      </c>
      <c r="B673" s="72" t="s">
        <v>130</v>
      </c>
      <c r="C673" s="73" t="s">
        <v>18</v>
      </c>
      <c r="D673" s="72" t="s">
        <v>370</v>
      </c>
      <c r="E673" s="72" t="s">
        <v>361</v>
      </c>
      <c r="F673" s="72" t="s">
        <v>106</v>
      </c>
      <c r="G673" s="73" t="s">
        <v>47</v>
      </c>
      <c r="H673" s="72" t="s">
        <v>47</v>
      </c>
      <c r="I673" s="72">
        <v>1</v>
      </c>
      <c r="J673" s="72">
        <v>4</v>
      </c>
      <c r="K673" s="72">
        <v>3</v>
      </c>
      <c r="L673" s="72">
        <v>6</v>
      </c>
      <c r="M673" s="72">
        <v>3</v>
      </c>
      <c r="N673" s="72">
        <v>17</v>
      </c>
      <c r="O673" s="72">
        <v>249614</v>
      </c>
      <c r="P673" s="72">
        <v>8.8136082110779044E-5</v>
      </c>
      <c r="Q673" s="86">
        <v>8.066568957631028E-5</v>
      </c>
      <c r="R673" s="72">
        <v>20</v>
      </c>
      <c r="S673" s="72">
        <v>2</v>
      </c>
      <c r="T673" s="85">
        <v>0.10000000000000009</v>
      </c>
      <c r="U673" s="72" t="s">
        <v>149</v>
      </c>
      <c r="V673" s="72">
        <v>0</v>
      </c>
    </row>
    <row r="674" spans="1:22" ht="13.5" customHeight="1">
      <c r="A674" s="72" t="s">
        <v>23</v>
      </c>
      <c r="B674" s="72" t="s">
        <v>130</v>
      </c>
      <c r="C674" s="73" t="s">
        <v>18</v>
      </c>
      <c r="D674" s="72" t="s">
        <v>367</v>
      </c>
      <c r="E674" s="72" t="s">
        <v>363</v>
      </c>
      <c r="F674" s="72" t="s">
        <v>109</v>
      </c>
      <c r="G674" s="73" t="s">
        <v>51</v>
      </c>
      <c r="H674" s="72" t="s">
        <v>51</v>
      </c>
      <c r="I674" s="72"/>
      <c r="J674" s="72"/>
      <c r="K674" s="72"/>
      <c r="L674" s="72"/>
      <c r="M674" s="72"/>
      <c r="N674" s="72">
        <v>17</v>
      </c>
      <c r="O674" s="72">
        <v>249614</v>
      </c>
      <c r="P674" s="72">
        <v>6.2095876032594328E-4</v>
      </c>
      <c r="Q674" s="86">
        <v>1.0839071616084404E-3</v>
      </c>
      <c r="R674" s="72">
        <v>271</v>
      </c>
      <c r="S674" s="72">
        <v>-116</v>
      </c>
      <c r="T674" s="85">
        <v>-0.4280442804428044</v>
      </c>
      <c r="U674" s="72" t="s">
        <v>149</v>
      </c>
      <c r="V674" s="72">
        <v>0</v>
      </c>
    </row>
    <row r="675" spans="1:22" ht="13.5" customHeight="1">
      <c r="A675" s="72" t="s">
        <v>23</v>
      </c>
      <c r="B675" s="72" t="s">
        <v>130</v>
      </c>
      <c r="C675" s="73" t="s">
        <v>18</v>
      </c>
      <c r="D675" s="72" t="s">
        <v>370</v>
      </c>
      <c r="E675" s="72" t="s">
        <v>361</v>
      </c>
      <c r="F675" s="72" t="s">
        <v>104</v>
      </c>
      <c r="G675" s="73" t="s">
        <v>105</v>
      </c>
      <c r="H675" s="72" t="s">
        <v>105</v>
      </c>
      <c r="I675" s="72">
        <v>3</v>
      </c>
      <c r="J675" s="72">
        <v>1</v>
      </c>
      <c r="K675" s="72">
        <v>0</v>
      </c>
      <c r="L675" s="72">
        <v>1</v>
      </c>
      <c r="M675" s="72">
        <v>0</v>
      </c>
      <c r="N675" s="72">
        <v>5</v>
      </c>
      <c r="O675" s="72">
        <v>249614</v>
      </c>
      <c r="P675" s="72">
        <v>1.6024742201959825E-3</v>
      </c>
      <c r="Q675" s="86">
        <v>1.4280277212541282E-3</v>
      </c>
      <c r="R675" s="72">
        <v>356</v>
      </c>
      <c r="S675" s="72">
        <v>44</v>
      </c>
      <c r="T675" s="85">
        <v>0.12359550561797761</v>
      </c>
      <c r="U675" s="72" t="s">
        <v>149</v>
      </c>
      <c r="V675" s="72">
        <v>0</v>
      </c>
    </row>
    <row r="676" spans="1:22" ht="13.5" customHeight="1" thickBot="1">
      <c r="A676" s="89" t="s">
        <v>23</v>
      </c>
      <c r="B676" s="89" t="s">
        <v>130</v>
      </c>
      <c r="C676" s="90" t="s">
        <v>18</v>
      </c>
      <c r="D676" s="89" t="s">
        <v>370</v>
      </c>
      <c r="E676" s="89" t="s">
        <v>360</v>
      </c>
      <c r="F676" s="89" t="s">
        <v>104</v>
      </c>
      <c r="G676" s="90" t="s">
        <v>105</v>
      </c>
      <c r="H676" s="89" t="s">
        <v>105</v>
      </c>
      <c r="I676" s="89">
        <v>1</v>
      </c>
      <c r="J676" s="89">
        <v>1</v>
      </c>
      <c r="K676" s="89">
        <v>0</v>
      </c>
      <c r="L676" s="89">
        <v>0</v>
      </c>
      <c r="M676" s="89">
        <v>1</v>
      </c>
      <c r="N676" s="89">
        <v>3</v>
      </c>
      <c r="O676" s="72">
        <v>249614</v>
      </c>
      <c r="P676" s="72">
        <v>1.6024742201959825E-5</v>
      </c>
      <c r="Q676" s="86">
        <v>1.6024742201959825E-5</v>
      </c>
      <c r="R676" s="72">
        <v>4</v>
      </c>
      <c r="S676" s="72">
        <v>0</v>
      </c>
      <c r="T676" s="85">
        <v>0</v>
      </c>
      <c r="U676" s="72" t="s">
        <v>149</v>
      </c>
      <c r="V676" s="72">
        <v>0</v>
      </c>
    </row>
    <row r="677" spans="1:22" ht="6.6" customHeight="1"/>
    <row r="678" spans="1:22" ht="13.5" customHeight="1">
      <c r="A678" s="41" t="s">
        <v>272</v>
      </c>
    </row>
    <row r="679" spans="1:22" ht="13.5" customHeight="1">
      <c r="A679" s="41" t="s">
        <v>375</v>
      </c>
    </row>
  </sheetData>
  <autoFilter ref="A4:N676" xr:uid="{1CFB0CCD-68EB-4A8A-87C3-2DF221D928BA}">
    <sortState ref="A5:N676">
      <sortCondition ref="C4:C676"/>
    </sortState>
  </autoFilter>
  <pageMargins left="0.75" right="0.75" top="1" bottom="1" header="0.5" footer="0.5"/>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B36D-27DD-441B-9955-F298DA236EFB}">
  <dimension ref="A1:Q140"/>
  <sheetViews>
    <sheetView zoomScaleNormal="100" workbookViewId="0">
      <selection activeCell="I60" sqref="I60"/>
    </sheetView>
  </sheetViews>
  <sheetFormatPr defaultColWidth="8.5" defaultRowHeight="13.5"/>
  <cols>
    <col min="1" max="1" width="21.5" style="42" customWidth="1"/>
    <col min="2" max="3" width="6.5" style="42" customWidth="1"/>
    <col min="4" max="4" width="1.5" style="42" customWidth="1"/>
    <col min="5" max="6" width="6.5" style="42" customWidth="1"/>
    <col min="7" max="7" width="5.5" style="42" customWidth="1"/>
    <col min="8" max="17" width="6.5" style="42" customWidth="1"/>
    <col min="18" max="18" width="3.5" style="42" customWidth="1"/>
    <col min="19" max="19" width="27.83203125" style="42" customWidth="1"/>
    <col min="20" max="16384" width="8.5" style="42"/>
  </cols>
  <sheetData>
    <row r="1" spans="1:10" ht="14.25">
      <c r="A1" s="52" t="s">
        <v>269</v>
      </c>
    </row>
    <row r="2" spans="1:10">
      <c r="A2" s="45" t="s">
        <v>274</v>
      </c>
    </row>
    <row r="3" spans="1:10">
      <c r="A3" s="45" t="s">
        <v>275</v>
      </c>
    </row>
    <row r="4" spans="1:10" ht="14.1" customHeight="1">
      <c r="A4" s="110" t="s">
        <v>276</v>
      </c>
      <c r="B4" s="110"/>
      <c r="C4" s="110"/>
      <c r="D4" s="110"/>
      <c r="E4" s="110"/>
      <c r="F4" s="110"/>
      <c r="G4" s="110"/>
      <c r="H4" s="110"/>
    </row>
    <row r="5" spans="1:10">
      <c r="A5" s="110"/>
      <c r="B5" s="110"/>
      <c r="C5" s="110"/>
      <c r="D5" s="110"/>
      <c r="E5" s="110"/>
      <c r="F5" s="110"/>
      <c r="G5" s="110"/>
      <c r="H5" s="110"/>
    </row>
    <row r="6" spans="1:10" ht="10.35" customHeight="1">
      <c r="A6" s="110"/>
      <c r="B6" s="110"/>
      <c r="C6" s="110"/>
      <c r="D6" s="110"/>
      <c r="E6" s="110"/>
      <c r="F6" s="110"/>
      <c r="G6" s="110"/>
      <c r="H6" s="110"/>
    </row>
    <row r="7" spans="1:10" ht="10.35" customHeight="1">
      <c r="A7" s="53" t="s">
        <v>277</v>
      </c>
      <c r="B7" s="54"/>
      <c r="C7" s="54"/>
      <c r="D7" s="54"/>
      <c r="E7" s="54"/>
      <c r="F7" s="54"/>
      <c r="G7" s="54"/>
      <c r="H7" s="54"/>
    </row>
    <row r="8" spans="1:10" ht="10.35" customHeight="1" thickBot="1">
      <c r="A8" s="54"/>
      <c r="B8" s="54"/>
      <c r="C8" s="54"/>
      <c r="D8" s="54"/>
      <c r="E8" s="54"/>
      <c r="F8" s="54"/>
      <c r="G8" s="54"/>
      <c r="H8" s="54"/>
    </row>
    <row r="9" spans="1:10" ht="23.1" customHeight="1">
      <c r="A9" s="111" t="s">
        <v>155</v>
      </c>
      <c r="B9" s="113" t="s">
        <v>156</v>
      </c>
      <c r="C9" s="113"/>
      <c r="D9" s="46"/>
      <c r="E9" s="113" t="s">
        <v>157</v>
      </c>
      <c r="F9" s="113"/>
      <c r="G9" s="113"/>
      <c r="H9" s="113"/>
    </row>
    <row r="10" spans="1:10" ht="26.25">
      <c r="A10" s="112"/>
      <c r="B10" s="47" t="s">
        <v>24</v>
      </c>
      <c r="C10" s="47" t="s">
        <v>48</v>
      </c>
      <c r="D10" s="47"/>
      <c r="E10" s="47" t="s">
        <v>24</v>
      </c>
      <c r="F10" s="47" t="s">
        <v>48</v>
      </c>
      <c r="G10" s="47" t="s">
        <v>44</v>
      </c>
      <c r="H10" s="47" t="s">
        <v>46</v>
      </c>
      <c r="I10" s="58" t="s">
        <v>278</v>
      </c>
      <c r="J10" s="58" t="s">
        <v>279</v>
      </c>
    </row>
    <row r="11" spans="1:10">
      <c r="A11" s="48" t="s">
        <v>125</v>
      </c>
      <c r="B11" s="44">
        <v>190</v>
      </c>
      <c r="C11" s="44">
        <v>30</v>
      </c>
      <c r="D11" s="44"/>
      <c r="E11" s="44">
        <v>19</v>
      </c>
      <c r="F11" s="44">
        <v>3</v>
      </c>
      <c r="G11" s="44">
        <v>20</v>
      </c>
      <c r="H11" s="44">
        <v>10</v>
      </c>
      <c r="I11" s="57">
        <f>SUM(E11:H11)/52</f>
        <v>1</v>
      </c>
      <c r="J11" s="57">
        <f>(SUM(B11:C11)/10)/22</f>
        <v>1</v>
      </c>
    </row>
    <row r="12" spans="1:10">
      <c r="A12" s="48" t="s">
        <v>139</v>
      </c>
      <c r="B12" s="44">
        <v>190</v>
      </c>
      <c r="C12" s="44">
        <v>30</v>
      </c>
      <c r="D12" s="44"/>
      <c r="E12" s="44">
        <v>19</v>
      </c>
      <c r="F12" s="44">
        <v>3</v>
      </c>
      <c r="G12" s="44">
        <v>20</v>
      </c>
      <c r="H12" s="44">
        <v>10</v>
      </c>
      <c r="I12" s="57">
        <f t="shared" ref="I12:I31" si="0">SUM(E12:H12)/52</f>
        <v>1</v>
      </c>
      <c r="J12" s="57">
        <f t="shared" ref="J12:J31" si="1">SUM(B12:C12)/220</f>
        <v>1</v>
      </c>
    </row>
    <row r="13" spans="1:10">
      <c r="A13" s="48" t="s">
        <v>133</v>
      </c>
      <c r="B13" s="44">
        <v>190</v>
      </c>
      <c r="C13" s="44">
        <v>30</v>
      </c>
      <c r="D13" s="44"/>
      <c r="E13" s="44">
        <v>19</v>
      </c>
      <c r="F13" s="44">
        <v>3</v>
      </c>
      <c r="G13" s="44">
        <v>20</v>
      </c>
      <c r="H13" s="44">
        <v>10</v>
      </c>
      <c r="I13" s="57">
        <f t="shared" si="0"/>
        <v>1</v>
      </c>
      <c r="J13" s="57">
        <f t="shared" si="1"/>
        <v>1</v>
      </c>
    </row>
    <row r="14" spans="1:10">
      <c r="A14" s="48" t="s">
        <v>147</v>
      </c>
      <c r="B14" s="44">
        <v>190</v>
      </c>
      <c r="C14" s="44">
        <v>30</v>
      </c>
      <c r="D14" s="44"/>
      <c r="E14" s="44">
        <v>19</v>
      </c>
      <c r="F14" s="44">
        <v>3</v>
      </c>
      <c r="G14" s="44">
        <v>20</v>
      </c>
      <c r="H14" s="44">
        <v>10</v>
      </c>
      <c r="I14" s="57">
        <f t="shared" si="0"/>
        <v>1</v>
      </c>
      <c r="J14" s="57">
        <f t="shared" si="1"/>
        <v>1</v>
      </c>
    </row>
    <row r="15" spans="1:10">
      <c r="A15" s="48" t="s">
        <v>137</v>
      </c>
      <c r="B15" s="44">
        <v>190</v>
      </c>
      <c r="C15" s="44">
        <v>30</v>
      </c>
      <c r="D15" s="44"/>
      <c r="E15" s="44">
        <v>19</v>
      </c>
      <c r="F15" s="44">
        <v>3</v>
      </c>
      <c r="G15" s="44">
        <v>20</v>
      </c>
      <c r="H15" s="44">
        <v>10</v>
      </c>
      <c r="I15" s="57">
        <f t="shared" si="0"/>
        <v>1</v>
      </c>
      <c r="J15" s="57">
        <f t="shared" si="1"/>
        <v>1</v>
      </c>
    </row>
    <row r="16" spans="1:10">
      <c r="A16" s="48" t="s">
        <v>131</v>
      </c>
      <c r="B16" s="44">
        <v>190</v>
      </c>
      <c r="C16" s="44">
        <v>30</v>
      </c>
      <c r="D16" s="44"/>
      <c r="E16" s="44">
        <v>19</v>
      </c>
      <c r="F16" s="44">
        <v>3</v>
      </c>
      <c r="G16" s="44">
        <v>19</v>
      </c>
      <c r="H16" s="44">
        <v>10</v>
      </c>
      <c r="I16" s="57">
        <f t="shared" si="0"/>
        <v>0.98076923076923073</v>
      </c>
      <c r="J16" s="57">
        <f t="shared" si="1"/>
        <v>1</v>
      </c>
    </row>
    <row r="17" spans="1:10">
      <c r="A17" s="48" t="s">
        <v>113</v>
      </c>
      <c r="B17" s="44">
        <v>190</v>
      </c>
      <c r="C17" s="44">
        <v>30</v>
      </c>
      <c r="D17" s="44"/>
      <c r="E17" s="44">
        <v>19</v>
      </c>
      <c r="F17" s="44">
        <v>3</v>
      </c>
      <c r="G17" s="44">
        <v>10</v>
      </c>
      <c r="H17" s="44">
        <v>10</v>
      </c>
      <c r="I17" s="57">
        <f t="shared" si="0"/>
        <v>0.80769230769230771</v>
      </c>
      <c r="J17" s="57">
        <f t="shared" si="1"/>
        <v>1</v>
      </c>
    </row>
    <row r="18" spans="1:10">
      <c r="A18" s="48" t="s">
        <v>143</v>
      </c>
      <c r="B18" s="44">
        <v>180</v>
      </c>
      <c r="C18" s="44">
        <v>30</v>
      </c>
      <c r="D18" s="44"/>
      <c r="E18" s="44">
        <v>19</v>
      </c>
      <c r="F18" s="44">
        <v>3</v>
      </c>
      <c r="G18" s="44">
        <v>20</v>
      </c>
      <c r="H18" s="44">
        <v>10</v>
      </c>
      <c r="I18" s="57">
        <f t="shared" si="0"/>
        <v>1</v>
      </c>
      <c r="J18" s="57">
        <f t="shared" si="1"/>
        <v>0.95454545454545459</v>
      </c>
    </row>
    <row r="19" spans="1:10">
      <c r="A19" s="48" t="s">
        <v>123</v>
      </c>
      <c r="B19" s="44">
        <v>190</v>
      </c>
      <c r="C19" s="44">
        <v>30</v>
      </c>
      <c r="D19" s="44"/>
      <c r="E19" s="44">
        <v>19</v>
      </c>
      <c r="F19" s="44">
        <v>3</v>
      </c>
      <c r="G19" s="44">
        <v>0</v>
      </c>
      <c r="H19" s="44">
        <v>10</v>
      </c>
      <c r="I19" s="57">
        <f t="shared" si="0"/>
        <v>0.61538461538461542</v>
      </c>
      <c r="J19" s="57">
        <f t="shared" si="1"/>
        <v>1</v>
      </c>
    </row>
    <row r="20" spans="1:10">
      <c r="A20" s="48" t="s">
        <v>129</v>
      </c>
      <c r="B20" s="44">
        <v>190</v>
      </c>
      <c r="C20" s="44">
        <v>30</v>
      </c>
      <c r="D20" s="44"/>
      <c r="E20" s="44">
        <v>19</v>
      </c>
      <c r="F20" s="44">
        <v>3</v>
      </c>
      <c r="G20" s="44">
        <v>0</v>
      </c>
      <c r="H20" s="44">
        <v>10</v>
      </c>
      <c r="I20" s="57">
        <f t="shared" si="0"/>
        <v>0.61538461538461542</v>
      </c>
      <c r="J20" s="57">
        <f t="shared" si="1"/>
        <v>1</v>
      </c>
    </row>
    <row r="21" spans="1:10">
      <c r="A21" s="48" t="s">
        <v>115</v>
      </c>
      <c r="B21" s="44">
        <v>170</v>
      </c>
      <c r="C21" s="44">
        <v>30</v>
      </c>
      <c r="D21" s="44"/>
      <c r="E21" s="44">
        <v>18</v>
      </c>
      <c r="F21" s="44">
        <v>3</v>
      </c>
      <c r="G21" s="44">
        <v>20</v>
      </c>
      <c r="H21" s="44">
        <v>10</v>
      </c>
      <c r="I21" s="57">
        <f t="shared" si="0"/>
        <v>0.98076923076923073</v>
      </c>
      <c r="J21" s="57">
        <f t="shared" si="1"/>
        <v>0.90909090909090906</v>
      </c>
    </row>
    <row r="22" spans="1:10">
      <c r="A22" s="48" t="s">
        <v>149</v>
      </c>
      <c r="B22" s="44">
        <v>190</v>
      </c>
      <c r="C22" s="44">
        <v>10</v>
      </c>
      <c r="D22" s="44"/>
      <c r="E22" s="44">
        <v>19</v>
      </c>
      <c r="F22" s="44">
        <v>3</v>
      </c>
      <c r="G22" s="44">
        <v>10</v>
      </c>
      <c r="H22" s="44">
        <v>10</v>
      </c>
      <c r="I22" s="57">
        <f t="shared" si="0"/>
        <v>0.80769230769230771</v>
      </c>
      <c r="J22" s="57">
        <f t="shared" si="1"/>
        <v>0.90909090909090906</v>
      </c>
    </row>
    <row r="23" spans="1:10">
      <c r="A23" s="48" t="s">
        <v>117</v>
      </c>
      <c r="B23" s="44">
        <v>180</v>
      </c>
      <c r="C23" s="44">
        <v>30</v>
      </c>
      <c r="D23" s="44"/>
      <c r="E23" s="44">
        <v>18</v>
      </c>
      <c r="F23" s="44">
        <v>3</v>
      </c>
      <c r="G23" s="44">
        <v>0</v>
      </c>
      <c r="H23" s="44">
        <v>10</v>
      </c>
      <c r="I23" s="57">
        <f t="shared" si="0"/>
        <v>0.59615384615384615</v>
      </c>
      <c r="J23" s="57">
        <f t="shared" si="1"/>
        <v>0.95454545454545459</v>
      </c>
    </row>
    <row r="24" spans="1:10">
      <c r="A24" s="48" t="s">
        <v>141</v>
      </c>
      <c r="B24" s="44">
        <v>160</v>
      </c>
      <c r="C24" s="44">
        <v>30</v>
      </c>
      <c r="D24" s="44"/>
      <c r="E24" s="44">
        <v>16</v>
      </c>
      <c r="F24" s="44">
        <v>3</v>
      </c>
      <c r="G24" s="44">
        <v>20</v>
      </c>
      <c r="H24" s="44">
        <v>10</v>
      </c>
      <c r="I24" s="57">
        <f t="shared" si="0"/>
        <v>0.94230769230769229</v>
      </c>
      <c r="J24" s="57">
        <f t="shared" si="1"/>
        <v>0.86363636363636365</v>
      </c>
    </row>
    <row r="25" spans="1:10">
      <c r="A25" s="48" t="s">
        <v>111</v>
      </c>
      <c r="B25" s="44">
        <v>151</v>
      </c>
      <c r="C25" s="44">
        <v>30</v>
      </c>
      <c r="D25" s="44"/>
      <c r="E25" s="44">
        <v>16.5</v>
      </c>
      <c r="F25" s="44">
        <v>3</v>
      </c>
      <c r="G25" s="44">
        <v>20</v>
      </c>
      <c r="H25" s="44">
        <v>10</v>
      </c>
      <c r="I25" s="57">
        <f t="shared" si="0"/>
        <v>0.95192307692307687</v>
      </c>
      <c r="J25" s="57">
        <f t="shared" si="1"/>
        <v>0.82272727272727275</v>
      </c>
    </row>
    <row r="26" spans="1:10">
      <c r="A26" s="48" t="s">
        <v>121</v>
      </c>
      <c r="B26" s="44">
        <v>118</v>
      </c>
      <c r="C26" s="44">
        <v>15</v>
      </c>
      <c r="D26" s="44"/>
      <c r="E26" s="44">
        <v>19</v>
      </c>
      <c r="F26" s="44">
        <v>1.5</v>
      </c>
      <c r="G26" s="44">
        <v>16</v>
      </c>
      <c r="H26" s="44">
        <v>10</v>
      </c>
      <c r="I26" s="57">
        <f t="shared" si="0"/>
        <v>0.89423076923076927</v>
      </c>
      <c r="J26" s="57">
        <f t="shared" si="1"/>
        <v>0.6045454545454545</v>
      </c>
    </row>
    <row r="27" spans="1:10">
      <c r="A27" s="48" t="s">
        <v>150</v>
      </c>
      <c r="B27" s="44">
        <v>126.28571428571433</v>
      </c>
      <c r="C27" s="44">
        <v>0</v>
      </c>
      <c r="D27" s="44"/>
      <c r="E27" s="44">
        <v>17.571428571428569</v>
      </c>
      <c r="F27" s="44">
        <v>3</v>
      </c>
      <c r="G27" s="44">
        <v>20</v>
      </c>
      <c r="H27" s="44">
        <v>10</v>
      </c>
      <c r="I27" s="57">
        <f t="shared" si="0"/>
        <v>0.97252747252747251</v>
      </c>
      <c r="J27" s="57">
        <f t="shared" si="1"/>
        <v>0.57402597402597422</v>
      </c>
    </row>
    <row r="28" spans="1:10">
      <c r="A28" s="48" t="s">
        <v>79</v>
      </c>
      <c r="B28" s="44">
        <v>90</v>
      </c>
      <c r="C28" s="44">
        <v>30</v>
      </c>
      <c r="D28" s="44"/>
      <c r="E28" s="44">
        <v>19</v>
      </c>
      <c r="F28" s="44">
        <v>3</v>
      </c>
      <c r="G28" s="44">
        <v>20</v>
      </c>
      <c r="H28" s="44">
        <v>10</v>
      </c>
      <c r="I28" s="57">
        <f t="shared" si="0"/>
        <v>1</v>
      </c>
      <c r="J28" s="57">
        <f t="shared" si="1"/>
        <v>0.54545454545454541</v>
      </c>
    </row>
    <row r="29" spans="1:10">
      <c r="A29" s="48" t="s">
        <v>119</v>
      </c>
      <c r="B29" s="44">
        <v>119.99999999999986</v>
      </c>
      <c r="C29" s="44">
        <v>15</v>
      </c>
      <c r="D29" s="44"/>
      <c r="E29" s="44">
        <v>12.222222222222225</v>
      </c>
      <c r="F29" s="44">
        <v>1.5</v>
      </c>
      <c r="G29" s="44">
        <v>0</v>
      </c>
      <c r="H29" s="44">
        <v>10</v>
      </c>
      <c r="I29" s="57">
        <f t="shared" si="0"/>
        <v>0.45619658119658124</v>
      </c>
      <c r="J29" s="57">
        <f t="shared" si="1"/>
        <v>0.61363636363636298</v>
      </c>
    </row>
    <row r="30" spans="1:10">
      <c r="A30" s="48" t="s">
        <v>145</v>
      </c>
      <c r="B30" s="44">
        <v>0</v>
      </c>
      <c r="C30" s="44">
        <v>30</v>
      </c>
      <c r="D30" s="44"/>
      <c r="E30" s="44">
        <v>0</v>
      </c>
      <c r="F30" s="44">
        <v>3</v>
      </c>
      <c r="G30" s="44">
        <v>20</v>
      </c>
      <c r="H30" s="44">
        <v>10</v>
      </c>
      <c r="I30" s="57">
        <f t="shared" si="0"/>
        <v>0.63461538461538458</v>
      </c>
      <c r="J30" s="57">
        <f t="shared" si="1"/>
        <v>0.13636363636363635</v>
      </c>
    </row>
    <row r="31" spans="1:10" ht="14.25" thickBot="1">
      <c r="A31" s="49" t="s">
        <v>152</v>
      </c>
      <c r="B31" s="50">
        <v>0</v>
      </c>
      <c r="C31" s="50">
        <v>0</v>
      </c>
      <c r="D31" s="50"/>
      <c r="E31" s="50">
        <v>19</v>
      </c>
      <c r="F31" s="50">
        <v>3</v>
      </c>
      <c r="G31" s="50">
        <v>20</v>
      </c>
      <c r="H31" s="50">
        <v>0</v>
      </c>
      <c r="I31" s="57">
        <f t="shared" si="0"/>
        <v>0.80769230769230771</v>
      </c>
      <c r="J31" s="57">
        <f t="shared" si="1"/>
        <v>0</v>
      </c>
    </row>
    <row r="32" spans="1:10">
      <c r="A32" s="48" t="s">
        <v>52</v>
      </c>
      <c r="B32" s="44">
        <f t="shared" ref="B32:C32" si="2">SUM(B11:B31)</f>
        <v>3195.2857142857142</v>
      </c>
      <c r="C32" s="44">
        <f t="shared" si="2"/>
        <v>520</v>
      </c>
      <c r="D32" s="44"/>
      <c r="E32" s="44">
        <f>SUM(E11:E31)</f>
        <v>364.29365079365078</v>
      </c>
      <c r="F32" s="44">
        <f t="shared" ref="F32:H32" si="3">SUM(F11:F31)</f>
        <v>60</v>
      </c>
      <c r="G32" s="44">
        <f t="shared" si="3"/>
        <v>315</v>
      </c>
      <c r="H32" s="44">
        <f t="shared" si="3"/>
        <v>200</v>
      </c>
      <c r="I32" s="57">
        <f>SUM(E32:H32)/(52*21)</f>
        <v>0.86015902087330665</v>
      </c>
      <c r="J32" s="57">
        <f>SUM(B32:C32)/(220*21)</f>
        <v>0.80417439703153992</v>
      </c>
    </row>
    <row r="33" spans="1:12">
      <c r="A33" s="51" t="s">
        <v>158</v>
      </c>
      <c r="B33" s="44"/>
      <c r="C33" s="44"/>
      <c r="D33" s="44"/>
      <c r="E33" s="44"/>
      <c r="F33" s="44"/>
    </row>
    <row r="34" spans="1:12">
      <c r="A34" s="51" t="s">
        <v>159</v>
      </c>
      <c r="B34" s="44"/>
      <c r="C34" s="44"/>
      <c r="D34" s="44"/>
      <c r="E34" s="44"/>
      <c r="F34" s="44"/>
    </row>
    <row r="35" spans="1:12">
      <c r="B35" s="44"/>
      <c r="C35" s="44"/>
      <c r="D35" s="44"/>
      <c r="E35" s="44"/>
      <c r="F35" s="44"/>
    </row>
    <row r="36" spans="1:12" ht="14.25">
      <c r="A36" s="52" t="s">
        <v>153</v>
      </c>
      <c r="B36" s="44"/>
      <c r="C36" s="44"/>
      <c r="D36" s="44"/>
      <c r="E36" s="44"/>
      <c r="F36" s="44"/>
    </row>
    <row r="37" spans="1:12" ht="14.25" thickBot="1">
      <c r="A37" s="45" t="s">
        <v>154</v>
      </c>
      <c r="B37" s="44"/>
      <c r="C37" s="44"/>
      <c r="D37" s="44"/>
      <c r="E37" s="44"/>
      <c r="F37" s="44"/>
    </row>
    <row r="38" spans="1:12" ht="23.1" customHeight="1">
      <c r="A38" s="111" t="s">
        <v>155</v>
      </c>
      <c r="B38" s="113" t="s">
        <v>156</v>
      </c>
      <c r="C38" s="113"/>
      <c r="D38" s="46"/>
      <c r="E38" s="113" t="s">
        <v>157</v>
      </c>
      <c r="F38" s="113"/>
      <c r="G38" s="113"/>
      <c r="H38" s="113"/>
      <c r="I38" s="111" t="s">
        <v>151</v>
      </c>
      <c r="J38" s="55"/>
      <c r="K38" s="55"/>
      <c r="L38" s="55"/>
    </row>
    <row r="39" spans="1:12" ht="14.25">
      <c r="A39" s="112"/>
      <c r="B39" s="47" t="s">
        <v>24</v>
      </c>
      <c r="C39" s="47" t="s">
        <v>48</v>
      </c>
      <c r="D39" s="47"/>
      <c r="E39" s="47" t="s">
        <v>24</v>
      </c>
      <c r="F39" s="47" t="s">
        <v>48</v>
      </c>
      <c r="G39" s="47" t="s">
        <v>44</v>
      </c>
      <c r="H39" s="47" t="s">
        <v>46</v>
      </c>
      <c r="I39" s="112"/>
      <c r="J39" s="55"/>
      <c r="K39" s="55"/>
      <c r="L39" s="55"/>
    </row>
    <row r="40" spans="1:12" ht="14.25">
      <c r="A40" s="48" t="s">
        <v>125</v>
      </c>
      <c r="B40" s="44">
        <v>100</v>
      </c>
      <c r="C40" s="44">
        <v>100</v>
      </c>
      <c r="D40" s="44"/>
      <c r="E40" s="44">
        <v>100</v>
      </c>
      <c r="F40" s="44">
        <v>100</v>
      </c>
      <c r="G40" s="44">
        <v>100</v>
      </c>
      <c r="H40" s="44">
        <v>100</v>
      </c>
      <c r="I40" s="44">
        <v>100</v>
      </c>
      <c r="J40" s="55"/>
      <c r="K40" s="55"/>
      <c r="L40" s="55"/>
    </row>
    <row r="41" spans="1:12">
      <c r="A41" s="48" t="s">
        <v>139</v>
      </c>
      <c r="B41" s="44">
        <v>100</v>
      </c>
      <c r="C41" s="44">
        <v>100</v>
      </c>
      <c r="D41" s="44"/>
      <c r="E41" s="44">
        <v>100</v>
      </c>
      <c r="F41" s="44">
        <v>100</v>
      </c>
      <c r="G41" s="44">
        <v>100</v>
      </c>
      <c r="H41" s="44">
        <v>100</v>
      </c>
      <c r="I41" s="44">
        <v>100</v>
      </c>
    </row>
    <row r="42" spans="1:12">
      <c r="A42" s="48" t="s">
        <v>133</v>
      </c>
      <c r="B42" s="44">
        <v>100</v>
      </c>
      <c r="C42" s="44">
        <v>100</v>
      </c>
      <c r="D42" s="44"/>
      <c r="E42" s="44">
        <v>100</v>
      </c>
      <c r="F42" s="44">
        <v>100</v>
      </c>
      <c r="G42" s="44">
        <v>100</v>
      </c>
      <c r="H42" s="44">
        <v>100</v>
      </c>
      <c r="I42" s="44">
        <v>100</v>
      </c>
    </row>
    <row r="43" spans="1:12">
      <c r="A43" s="48" t="s">
        <v>147</v>
      </c>
      <c r="B43" s="44">
        <v>100</v>
      </c>
      <c r="C43" s="44">
        <v>100</v>
      </c>
      <c r="D43" s="44"/>
      <c r="E43" s="44">
        <v>100</v>
      </c>
      <c r="F43" s="44">
        <v>100</v>
      </c>
      <c r="G43" s="44">
        <v>100</v>
      </c>
      <c r="H43" s="44">
        <v>100</v>
      </c>
      <c r="I43" s="44">
        <v>100</v>
      </c>
    </row>
    <row r="44" spans="1:12">
      <c r="A44" s="48" t="s">
        <v>137</v>
      </c>
      <c r="B44" s="44">
        <v>100</v>
      </c>
      <c r="C44" s="44">
        <v>100</v>
      </c>
      <c r="D44" s="44"/>
      <c r="E44" s="44">
        <v>100</v>
      </c>
      <c r="F44" s="44">
        <v>100</v>
      </c>
      <c r="G44" s="44">
        <v>100</v>
      </c>
      <c r="H44" s="44">
        <v>100</v>
      </c>
      <c r="I44" s="44">
        <v>100</v>
      </c>
    </row>
    <row r="45" spans="1:12">
      <c r="A45" s="48" t="s">
        <v>131</v>
      </c>
      <c r="B45" s="44">
        <v>100</v>
      </c>
      <c r="C45" s="44">
        <v>100</v>
      </c>
      <c r="D45" s="44"/>
      <c r="E45" s="44">
        <v>100</v>
      </c>
      <c r="F45" s="44">
        <v>100</v>
      </c>
      <c r="G45" s="44">
        <v>95</v>
      </c>
      <c r="H45" s="44">
        <v>100</v>
      </c>
      <c r="I45" s="44">
        <v>99.632352941176478</v>
      </c>
    </row>
    <row r="46" spans="1:12">
      <c r="A46" s="48" t="s">
        <v>113</v>
      </c>
      <c r="B46" s="44">
        <v>100</v>
      </c>
      <c r="C46" s="44">
        <v>100</v>
      </c>
      <c r="D46" s="44"/>
      <c r="E46" s="44">
        <v>100</v>
      </c>
      <c r="F46" s="44">
        <v>100</v>
      </c>
      <c r="G46" s="44">
        <v>50</v>
      </c>
      <c r="H46" s="44">
        <v>100</v>
      </c>
      <c r="I46" s="44">
        <v>96.32352941176471</v>
      </c>
    </row>
    <row r="47" spans="1:12">
      <c r="A47" s="48" t="s">
        <v>143</v>
      </c>
      <c r="B47" s="44">
        <v>94.73684210526315</v>
      </c>
      <c r="C47" s="44">
        <v>100</v>
      </c>
      <c r="D47" s="44"/>
      <c r="E47" s="44">
        <v>100</v>
      </c>
      <c r="F47" s="44">
        <v>100</v>
      </c>
      <c r="G47" s="44">
        <v>100</v>
      </c>
      <c r="H47" s="44">
        <v>100</v>
      </c>
      <c r="I47" s="44">
        <v>96.32352941176471</v>
      </c>
    </row>
    <row r="48" spans="1:12">
      <c r="A48" s="48" t="s">
        <v>123</v>
      </c>
      <c r="B48" s="44">
        <v>100</v>
      </c>
      <c r="C48" s="44">
        <v>100</v>
      </c>
      <c r="D48" s="44"/>
      <c r="E48" s="44">
        <v>100</v>
      </c>
      <c r="F48" s="44">
        <v>100</v>
      </c>
      <c r="G48" s="44">
        <v>0</v>
      </c>
      <c r="H48" s="44">
        <v>100</v>
      </c>
      <c r="I48" s="44">
        <v>92.64705882352942</v>
      </c>
    </row>
    <row r="49" spans="1:9">
      <c r="A49" s="48" t="s">
        <v>129</v>
      </c>
      <c r="B49" s="44">
        <v>100</v>
      </c>
      <c r="C49" s="44">
        <v>100</v>
      </c>
      <c r="D49" s="44"/>
      <c r="E49" s="44">
        <v>100</v>
      </c>
      <c r="F49" s="44">
        <v>100</v>
      </c>
      <c r="G49" s="44">
        <v>0</v>
      </c>
      <c r="H49" s="44">
        <v>100</v>
      </c>
      <c r="I49" s="44">
        <v>92.64705882352942</v>
      </c>
    </row>
    <row r="50" spans="1:9">
      <c r="A50" s="48" t="s">
        <v>115</v>
      </c>
      <c r="B50" s="44">
        <v>89.473684210526315</v>
      </c>
      <c r="C50" s="44">
        <v>100</v>
      </c>
      <c r="D50" s="44"/>
      <c r="E50" s="44">
        <v>94.73684210526315</v>
      </c>
      <c r="F50" s="44">
        <v>100</v>
      </c>
      <c r="G50" s="44">
        <v>100</v>
      </c>
      <c r="H50" s="44">
        <v>100</v>
      </c>
      <c r="I50" s="44">
        <v>92.279411764705884</v>
      </c>
    </row>
    <row r="51" spans="1:9">
      <c r="A51" s="48" t="s">
        <v>149</v>
      </c>
      <c r="B51" s="44">
        <v>100</v>
      </c>
      <c r="C51" s="44">
        <v>33.333333333333329</v>
      </c>
      <c r="D51" s="44"/>
      <c r="E51" s="44">
        <v>100</v>
      </c>
      <c r="F51" s="44">
        <v>100</v>
      </c>
      <c r="G51" s="44">
        <v>50</v>
      </c>
      <c r="H51" s="44">
        <v>100</v>
      </c>
      <c r="I51" s="44">
        <v>88.970588235294116</v>
      </c>
    </row>
    <row r="52" spans="1:9">
      <c r="A52" s="48" t="s">
        <v>117</v>
      </c>
      <c r="B52" s="44">
        <v>94.73684210526315</v>
      </c>
      <c r="C52" s="44">
        <v>100</v>
      </c>
      <c r="D52" s="44"/>
      <c r="E52" s="44">
        <v>94.73684210526315</v>
      </c>
      <c r="F52" s="44">
        <v>100</v>
      </c>
      <c r="G52" s="44">
        <v>0</v>
      </c>
      <c r="H52" s="44">
        <v>100</v>
      </c>
      <c r="I52" s="44">
        <v>88.60294117647058</v>
      </c>
    </row>
    <row r="53" spans="1:9">
      <c r="A53" s="48" t="s">
        <v>141</v>
      </c>
      <c r="B53" s="44">
        <v>84.210526315789465</v>
      </c>
      <c r="C53" s="44">
        <v>100</v>
      </c>
      <c r="D53" s="44"/>
      <c r="E53" s="44">
        <v>84.210526315789465</v>
      </c>
      <c r="F53" s="44">
        <v>100</v>
      </c>
      <c r="G53" s="44">
        <v>100</v>
      </c>
      <c r="H53" s="44">
        <v>100</v>
      </c>
      <c r="I53" s="44">
        <v>87.867647058823522</v>
      </c>
    </row>
    <row r="54" spans="1:9">
      <c r="A54" s="48" t="s">
        <v>111</v>
      </c>
      <c r="B54" s="44">
        <v>79.473684210526315</v>
      </c>
      <c r="C54" s="44">
        <v>100</v>
      </c>
      <c r="D54" s="44"/>
      <c r="E54" s="44">
        <v>86.842105263157904</v>
      </c>
      <c r="F54" s="44">
        <v>100</v>
      </c>
      <c r="G54" s="44">
        <v>100</v>
      </c>
      <c r="H54" s="44">
        <v>100</v>
      </c>
      <c r="I54" s="44">
        <v>84.742647058823522</v>
      </c>
    </row>
    <row r="55" spans="1:9">
      <c r="A55" s="48" t="s">
        <v>121</v>
      </c>
      <c r="B55" s="44">
        <v>62.10526315789474</v>
      </c>
      <c r="C55" s="44">
        <v>50</v>
      </c>
      <c r="D55" s="44"/>
      <c r="E55" s="44">
        <v>100</v>
      </c>
      <c r="F55" s="44">
        <v>50</v>
      </c>
      <c r="G55" s="44">
        <v>80</v>
      </c>
      <c r="H55" s="44">
        <v>100</v>
      </c>
      <c r="I55" s="44">
        <v>65.992647058823522</v>
      </c>
    </row>
    <row r="56" spans="1:9">
      <c r="A56" s="48" t="s">
        <v>150</v>
      </c>
      <c r="B56" s="44">
        <v>66.466165413533858</v>
      </c>
      <c r="C56" s="44">
        <v>0</v>
      </c>
      <c r="D56" s="44"/>
      <c r="E56" s="44">
        <v>92.481203007518786</v>
      </c>
      <c r="F56" s="44">
        <v>100</v>
      </c>
      <c r="G56" s="44">
        <v>100</v>
      </c>
      <c r="H56" s="44">
        <v>100</v>
      </c>
      <c r="I56" s="44">
        <v>65.021008403361364</v>
      </c>
    </row>
    <row r="57" spans="1:9">
      <c r="A57" s="48" t="s">
        <v>79</v>
      </c>
      <c r="B57" s="44">
        <v>47.368421052631575</v>
      </c>
      <c r="C57" s="44">
        <v>100</v>
      </c>
      <c r="D57" s="44"/>
      <c r="E57" s="44">
        <v>100</v>
      </c>
      <c r="F57" s="44">
        <v>100</v>
      </c>
      <c r="G57" s="44">
        <v>100</v>
      </c>
      <c r="H57" s="44">
        <v>100</v>
      </c>
      <c r="I57" s="44">
        <v>63.235294117647058</v>
      </c>
    </row>
    <row r="58" spans="1:9">
      <c r="A58" s="48" t="s">
        <v>119</v>
      </c>
      <c r="B58" s="44">
        <v>63.157894736842039</v>
      </c>
      <c r="C58" s="44">
        <v>50</v>
      </c>
      <c r="D58" s="44"/>
      <c r="E58" s="44">
        <v>64.327485380116983</v>
      </c>
      <c r="F58" s="44">
        <v>50</v>
      </c>
      <c r="G58" s="44">
        <v>0</v>
      </c>
      <c r="H58" s="44">
        <v>100</v>
      </c>
      <c r="I58" s="44">
        <v>58.353758169934586</v>
      </c>
    </row>
    <row r="59" spans="1:9">
      <c r="A59" s="48" t="s">
        <v>145</v>
      </c>
      <c r="B59" s="44">
        <v>0</v>
      </c>
      <c r="C59" s="44">
        <v>100</v>
      </c>
      <c r="D59" s="44"/>
      <c r="E59" s="44">
        <v>0</v>
      </c>
      <c r="F59" s="44">
        <v>100</v>
      </c>
      <c r="G59" s="44">
        <v>100</v>
      </c>
      <c r="H59" s="44">
        <v>100</v>
      </c>
      <c r="I59" s="44">
        <v>23.161764705882355</v>
      </c>
    </row>
    <row r="60" spans="1:9" ht="14.25" thickBot="1">
      <c r="A60" s="49" t="s">
        <v>152</v>
      </c>
      <c r="B60" s="50">
        <v>0</v>
      </c>
      <c r="C60" s="50">
        <v>0</v>
      </c>
      <c r="D60" s="50"/>
      <c r="E60" s="50">
        <v>100</v>
      </c>
      <c r="F60" s="50">
        <v>100</v>
      </c>
      <c r="G60" s="50">
        <v>100</v>
      </c>
      <c r="H60" s="50">
        <v>0</v>
      </c>
      <c r="I60" s="50">
        <v>15.441176470588236</v>
      </c>
    </row>
    <row r="61" spans="1:9">
      <c r="A61" s="51" t="s">
        <v>158</v>
      </c>
      <c r="B61" s="44"/>
      <c r="C61" s="44"/>
      <c r="D61" s="44"/>
      <c r="E61" s="44"/>
      <c r="F61" s="44"/>
    </row>
    <row r="62" spans="1:9">
      <c r="A62" s="51" t="s">
        <v>159</v>
      </c>
      <c r="B62" s="44"/>
      <c r="C62" s="44"/>
      <c r="D62" s="44"/>
      <c r="E62" s="44"/>
      <c r="F62" s="44"/>
    </row>
    <row r="63" spans="1:9">
      <c r="A63" s="48"/>
      <c r="B63" s="44"/>
      <c r="C63" s="44"/>
      <c r="D63" s="44"/>
      <c r="E63" s="44"/>
      <c r="F63" s="44"/>
    </row>
    <row r="64" spans="1:9">
      <c r="A64" s="48"/>
      <c r="B64" s="44"/>
      <c r="C64" s="44"/>
      <c r="D64" s="44"/>
      <c r="E64" s="44"/>
      <c r="F64" s="44"/>
    </row>
    <row r="65" spans="1:6">
      <c r="A65" s="48"/>
      <c r="B65" s="44"/>
      <c r="C65" s="44"/>
      <c r="D65" s="44"/>
      <c r="E65" s="44"/>
      <c r="F65" s="44"/>
    </row>
    <row r="66" spans="1:6">
      <c r="A66" s="48"/>
      <c r="B66" s="44"/>
      <c r="C66" s="44"/>
      <c r="D66" s="44"/>
      <c r="E66" s="44"/>
      <c r="F66" s="44"/>
    </row>
    <row r="67" spans="1:6">
      <c r="A67" s="48"/>
      <c r="B67" s="44"/>
      <c r="C67" s="44"/>
      <c r="D67" s="44"/>
      <c r="E67" s="44"/>
      <c r="F67" s="44"/>
    </row>
    <row r="68" spans="1:6">
      <c r="A68" s="48"/>
      <c r="B68" s="44"/>
      <c r="C68" s="44"/>
      <c r="D68" s="44"/>
      <c r="E68" s="44"/>
      <c r="F68" s="44"/>
    </row>
    <row r="69" spans="1:6">
      <c r="A69" s="48"/>
      <c r="B69" s="44"/>
      <c r="C69" s="44"/>
      <c r="D69" s="44"/>
      <c r="E69" s="44"/>
      <c r="F69" s="44"/>
    </row>
    <row r="70" spans="1:6">
      <c r="A70" s="48"/>
      <c r="B70" s="44"/>
      <c r="C70" s="44"/>
      <c r="D70" s="44"/>
      <c r="E70" s="44"/>
      <c r="F70" s="44"/>
    </row>
    <row r="71" spans="1:6">
      <c r="A71" s="48"/>
      <c r="B71" s="44"/>
      <c r="C71" s="44"/>
      <c r="D71" s="44"/>
      <c r="E71" s="44"/>
      <c r="F71" s="44"/>
    </row>
    <row r="72" spans="1:6">
      <c r="A72" s="48"/>
      <c r="B72" s="44"/>
      <c r="C72" s="44"/>
      <c r="D72" s="44"/>
      <c r="E72" s="44"/>
      <c r="F72" s="44"/>
    </row>
    <row r="73" spans="1:6">
      <c r="A73" s="48"/>
      <c r="B73" s="44"/>
      <c r="C73" s="44"/>
      <c r="D73" s="44"/>
      <c r="E73" s="44"/>
      <c r="F73" s="44"/>
    </row>
    <row r="74" spans="1:6">
      <c r="A74" s="48"/>
      <c r="B74" s="44"/>
      <c r="C74" s="44"/>
      <c r="D74" s="44"/>
      <c r="E74" s="44"/>
      <c r="F74" s="44"/>
    </row>
    <row r="75" spans="1:6">
      <c r="A75" s="48"/>
      <c r="B75" s="44"/>
      <c r="C75" s="44"/>
      <c r="D75" s="44"/>
      <c r="E75" s="44"/>
      <c r="F75" s="44"/>
    </row>
    <row r="76" spans="1:6">
      <c r="A76" s="48"/>
      <c r="B76" s="44"/>
      <c r="C76" s="44"/>
      <c r="D76" s="44"/>
      <c r="E76" s="44"/>
      <c r="F76" s="44"/>
    </row>
    <row r="77" spans="1:6">
      <c r="A77" s="48"/>
      <c r="B77" s="44"/>
      <c r="C77" s="44"/>
      <c r="D77" s="44"/>
      <c r="E77" s="44"/>
      <c r="F77" s="44"/>
    </row>
    <row r="78" spans="1:6">
      <c r="A78" s="48"/>
      <c r="B78" s="44"/>
      <c r="C78" s="44"/>
      <c r="D78" s="44"/>
      <c r="E78" s="44"/>
      <c r="F78" s="44"/>
    </row>
    <row r="79" spans="1:6">
      <c r="A79" s="48"/>
      <c r="B79" s="44"/>
      <c r="C79" s="44"/>
      <c r="D79" s="44"/>
      <c r="E79" s="44"/>
      <c r="F79" s="44"/>
    </row>
    <row r="80" spans="1:6">
      <c r="A80" s="48"/>
      <c r="B80" s="44"/>
      <c r="C80" s="44"/>
      <c r="D80" s="44"/>
      <c r="E80" s="44"/>
      <c r="F80" s="44"/>
    </row>
    <row r="81" spans="1:17" s="55" customFormat="1" ht="12.75"/>
    <row r="82" spans="1:17" s="55" customFormat="1" ht="12.75"/>
    <row r="83" spans="1:17" s="55" customFormat="1" ht="16.5" customHeight="1"/>
    <row r="84" spans="1:17" s="55" customFormat="1" ht="12.75"/>
    <row r="85" spans="1:17" s="55" customFormat="1" ht="12.75">
      <c r="A85" s="114"/>
      <c r="B85" s="114"/>
      <c r="C85" s="114"/>
      <c r="E85" s="114"/>
      <c r="F85" s="114"/>
      <c r="G85" s="114"/>
      <c r="H85" s="114"/>
      <c r="I85" s="114"/>
      <c r="J85" s="114"/>
      <c r="K85" s="114"/>
      <c r="L85" s="114"/>
      <c r="M85" s="114"/>
      <c r="N85" s="114"/>
      <c r="O85" s="114"/>
      <c r="P85" s="114"/>
      <c r="Q85" s="114"/>
    </row>
    <row r="86" spans="1:17" s="55" customFormat="1" ht="12.75">
      <c r="A86" s="114"/>
    </row>
    <row r="87" spans="1:17" s="55" customFormat="1" ht="12.75"/>
    <row r="88" spans="1:17" s="55" customFormat="1" ht="12.75"/>
    <row r="89" spans="1:17" s="55" customFormat="1" ht="12.75"/>
    <row r="90" spans="1:17" s="55" customFormat="1" ht="12.75"/>
    <row r="91" spans="1:17" s="55" customFormat="1" ht="12.75"/>
    <row r="92" spans="1:17" s="55" customFormat="1" ht="12.75"/>
    <row r="93" spans="1:17" s="55" customFormat="1" ht="12.75"/>
    <row r="94" spans="1:17" s="55" customFormat="1" ht="12.75"/>
    <row r="95" spans="1:17" s="55" customFormat="1" ht="12.75"/>
    <row r="96" spans="1:17" s="55" customFormat="1" ht="12.75"/>
    <row r="97" spans="1:17" s="55" customFormat="1" ht="12.75"/>
    <row r="98" spans="1:17" s="55" customFormat="1" ht="12.75"/>
    <row r="99" spans="1:17" s="55" customFormat="1" ht="12.75"/>
    <row r="100" spans="1:17" s="55" customFormat="1" ht="12.75"/>
    <row r="101" spans="1:17" s="55" customFormat="1" ht="12.75"/>
    <row r="102" spans="1:17" s="55" customFormat="1" ht="12.75">
      <c r="A102" s="56"/>
    </row>
    <row r="103" spans="1:17" s="55" customFormat="1" ht="12.75"/>
    <row r="104" spans="1:17" s="55" customFormat="1" ht="12.75"/>
    <row r="105" spans="1:17" s="55" customFormat="1" ht="12.75">
      <c r="A105" s="56"/>
    </row>
    <row r="106" spans="1:17" s="55" customFormat="1" ht="12.75">
      <c r="A106" s="56"/>
    </row>
    <row r="107" spans="1:17" s="55" customFormat="1" ht="12.75"/>
    <row r="108" spans="1:17" s="55" customFormat="1" ht="14.1" customHeight="1"/>
    <row r="109" spans="1:17" s="55" customFormat="1" ht="12.75"/>
    <row r="110" spans="1:17" s="55" customFormat="1" ht="12.75">
      <c r="A110" s="114"/>
      <c r="B110" s="114"/>
      <c r="C110" s="114"/>
      <c r="E110" s="114"/>
      <c r="F110" s="114"/>
      <c r="G110" s="114"/>
      <c r="H110" s="114"/>
      <c r="I110" s="114"/>
      <c r="J110" s="114"/>
      <c r="K110" s="114"/>
      <c r="L110" s="114"/>
      <c r="M110" s="114"/>
      <c r="N110" s="114"/>
      <c r="O110" s="114"/>
      <c r="P110" s="114"/>
      <c r="Q110" s="114"/>
    </row>
    <row r="111" spans="1:17" s="55" customFormat="1" ht="12.75">
      <c r="A111" s="114"/>
    </row>
    <row r="112" spans="1:17" s="55" customFormat="1" ht="12.75"/>
    <row r="113" spans="1:1" s="55" customFormat="1" ht="12.75"/>
    <row r="114" spans="1:1" s="55" customFormat="1" ht="12.75"/>
    <row r="115" spans="1:1" s="55" customFormat="1" ht="12.75"/>
    <row r="116" spans="1:1" s="55" customFormat="1" ht="12.75"/>
    <row r="117" spans="1:1" s="55" customFormat="1" ht="12.75"/>
    <row r="118" spans="1:1" s="55" customFormat="1" ht="12.75"/>
    <row r="119" spans="1:1" s="55" customFormat="1" ht="12.75"/>
    <row r="120" spans="1:1" s="55" customFormat="1" ht="12.75"/>
    <row r="121" spans="1:1" s="55" customFormat="1" ht="12.75"/>
    <row r="122" spans="1:1" s="55" customFormat="1" ht="12.75"/>
    <row r="123" spans="1:1" s="55" customFormat="1" ht="12.75"/>
    <row r="124" spans="1:1" s="55" customFormat="1" ht="12.75"/>
    <row r="125" spans="1:1" s="55" customFormat="1" ht="12.75"/>
    <row r="126" spans="1:1" s="55" customFormat="1" ht="12.75"/>
    <row r="127" spans="1:1" s="55" customFormat="1" ht="12.75">
      <c r="A127" s="56"/>
    </row>
    <row r="128" spans="1:1" s="55" customFormat="1" ht="12.75"/>
    <row r="129" spans="1:1" s="55" customFormat="1" ht="12.75"/>
    <row r="130" spans="1:1" s="55" customFormat="1" ht="12.75">
      <c r="A130" s="56"/>
    </row>
    <row r="131" spans="1:1" s="55" customFormat="1" ht="12.75">
      <c r="A131" s="56"/>
    </row>
    <row r="132" spans="1:1" s="55" customFormat="1" ht="12.75"/>
    <row r="133" spans="1:1" s="55" customFormat="1" ht="12.75"/>
    <row r="134" spans="1:1" s="55" customFormat="1" ht="12.75"/>
    <row r="135" spans="1:1" s="55" customFormat="1" ht="12.75"/>
    <row r="136" spans="1:1" s="55" customFormat="1" ht="12.75"/>
    <row r="137" spans="1:1" s="55" customFormat="1" ht="12.75"/>
    <row r="138" spans="1:1" s="55" customFormat="1" ht="12.75"/>
    <row r="139" spans="1:1" s="55" customFormat="1" ht="12.75"/>
    <row r="140" spans="1:1" s="55" customFormat="1" ht="12.75"/>
  </sheetData>
  <mergeCells count="24">
    <mergeCell ref="O110:Q110"/>
    <mergeCell ref="K85:L85"/>
    <mergeCell ref="M85:N85"/>
    <mergeCell ref="O85:Q85"/>
    <mergeCell ref="A110:A111"/>
    <mergeCell ref="B110:C110"/>
    <mergeCell ref="E110:F110"/>
    <mergeCell ref="G110:H110"/>
    <mergeCell ref="I110:J110"/>
    <mergeCell ref="K110:L110"/>
    <mergeCell ref="M110:N110"/>
    <mergeCell ref="I38:I39"/>
    <mergeCell ref="A85:A86"/>
    <mergeCell ref="B85:C85"/>
    <mergeCell ref="E85:F85"/>
    <mergeCell ref="G85:H85"/>
    <mergeCell ref="I85:J85"/>
    <mergeCell ref="A4:H6"/>
    <mergeCell ref="A9:A10"/>
    <mergeCell ref="B9:C9"/>
    <mergeCell ref="E9:H9"/>
    <mergeCell ref="A38:A39"/>
    <mergeCell ref="B38:C38"/>
    <mergeCell ref="E38:H38"/>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71484-284B-44EF-9435-A7C7E20102D5}">
  <dimension ref="A1:V930"/>
  <sheetViews>
    <sheetView workbookViewId="0"/>
  </sheetViews>
  <sheetFormatPr defaultRowHeight="13.5" customHeight="1"/>
  <cols>
    <col min="1" max="1" width="26.1640625" style="42" customWidth="1"/>
    <col min="2" max="2" width="7.6640625" customWidth="1"/>
    <col min="3" max="3" width="28" style="42" bestFit="1" customWidth="1"/>
    <col min="4" max="4" width="19" customWidth="1"/>
    <col min="5" max="5" width="7.83203125" bestFit="1" customWidth="1"/>
    <col min="6" max="6" width="7.1640625" bestFit="1" customWidth="1"/>
    <col min="7" max="7" width="57.6640625" customWidth="1"/>
    <col min="8" max="8" width="31" customWidth="1"/>
    <col min="9" max="14" width="12.5" customWidth="1"/>
    <col min="15" max="16" width="11.6640625" hidden="1" customWidth="1"/>
    <col min="17" max="17" width="21.5" hidden="1" customWidth="1"/>
    <col min="18" max="20" width="11.6640625" hidden="1" customWidth="1"/>
    <col min="21" max="21" width="36.83203125" hidden="1" customWidth="1"/>
    <col min="22" max="22" width="22.5" hidden="1" customWidth="1"/>
  </cols>
  <sheetData>
    <row r="1" spans="1:22" ht="13.5" customHeight="1">
      <c r="A1" s="13" t="s">
        <v>365</v>
      </c>
    </row>
    <row r="2" spans="1:22" ht="13.5" customHeight="1">
      <c r="A2" s="45" t="s">
        <v>343</v>
      </c>
    </row>
    <row r="3" spans="1:22" ht="13.5" customHeight="1" thickBot="1">
      <c r="A3" t="s">
        <v>364</v>
      </c>
    </row>
    <row r="4" spans="1:22" ht="39">
      <c r="A4" s="91" t="s">
        <v>339</v>
      </c>
      <c r="B4" s="87" t="s">
        <v>340</v>
      </c>
      <c r="C4" s="91" t="s">
        <v>297</v>
      </c>
      <c r="D4" s="87" t="s">
        <v>368</v>
      </c>
      <c r="E4" s="87" t="s">
        <v>362</v>
      </c>
      <c r="F4" s="87" t="s">
        <v>341</v>
      </c>
      <c r="G4" s="87" t="s">
        <v>287</v>
      </c>
      <c r="H4" s="87" t="s">
        <v>288</v>
      </c>
      <c r="I4" s="87" t="s">
        <v>289</v>
      </c>
      <c r="J4" s="87" t="s">
        <v>290</v>
      </c>
      <c r="K4" s="87" t="s">
        <v>291</v>
      </c>
      <c r="L4" s="87" t="s">
        <v>292</v>
      </c>
      <c r="M4" s="87" t="s">
        <v>293</v>
      </c>
      <c r="N4" s="87" t="s">
        <v>342</v>
      </c>
    </row>
    <row r="5" spans="1:22" ht="13.5" customHeight="1">
      <c r="A5" s="73" t="s">
        <v>267</v>
      </c>
      <c r="B5" s="72" t="s">
        <v>76</v>
      </c>
      <c r="C5" s="73" t="s">
        <v>54</v>
      </c>
      <c r="D5" s="72" t="s">
        <v>366</v>
      </c>
      <c r="E5" s="88" t="s">
        <v>360</v>
      </c>
      <c r="F5" s="72" t="s">
        <v>78</v>
      </c>
      <c r="G5" s="92" t="s">
        <v>344</v>
      </c>
      <c r="H5" s="73" t="s">
        <v>35</v>
      </c>
      <c r="I5" s="72"/>
      <c r="J5" s="72"/>
      <c r="K5" s="72"/>
      <c r="L5" s="72"/>
      <c r="M5" s="72"/>
      <c r="N5" s="72">
        <v>0</v>
      </c>
      <c r="O5">
        <v>1209929</v>
      </c>
      <c r="P5">
        <v>0</v>
      </c>
      <c r="Q5">
        <v>6.7803868389122836E-3</v>
      </c>
      <c r="R5">
        <v>8204</v>
      </c>
      <c r="S5">
        <v>-8204</v>
      </c>
      <c r="T5">
        <v>-1</v>
      </c>
      <c r="U5" t="s">
        <v>79</v>
      </c>
      <c r="V5">
        <v>1</v>
      </c>
    </row>
    <row r="6" spans="1:22" ht="13.5" customHeight="1">
      <c r="A6" s="73" t="s">
        <v>267</v>
      </c>
      <c r="B6" s="72" t="s">
        <v>76</v>
      </c>
      <c r="C6" s="73" t="s">
        <v>54</v>
      </c>
      <c r="D6" s="72" t="s">
        <v>366</v>
      </c>
      <c r="E6" s="72" t="s">
        <v>361</v>
      </c>
      <c r="F6" s="72" t="s">
        <v>78</v>
      </c>
      <c r="G6" s="73" t="s">
        <v>344</v>
      </c>
      <c r="H6" s="73" t="s">
        <v>35</v>
      </c>
      <c r="I6" s="72"/>
      <c r="J6" s="72"/>
      <c r="K6" s="72"/>
      <c r="L6" s="72"/>
      <c r="M6" s="72"/>
      <c r="N6" s="72">
        <v>0</v>
      </c>
      <c r="O6">
        <v>1205210</v>
      </c>
      <c r="P6">
        <v>0</v>
      </c>
      <c r="Q6">
        <v>9.7878252083859561E-3</v>
      </c>
      <c r="R6">
        <v>11796</v>
      </c>
      <c r="S6">
        <v>-11796</v>
      </c>
      <c r="T6">
        <v>-1</v>
      </c>
      <c r="U6" t="s">
        <v>79</v>
      </c>
      <c r="V6">
        <v>1</v>
      </c>
    </row>
    <row r="7" spans="1:22" ht="13.5" customHeight="1">
      <c r="A7" s="73" t="s">
        <v>267</v>
      </c>
      <c r="B7" s="72" t="s">
        <v>76</v>
      </c>
      <c r="C7" s="73" t="s">
        <v>54</v>
      </c>
      <c r="D7" s="72" t="s">
        <v>366</v>
      </c>
      <c r="E7" s="72" t="s">
        <v>360</v>
      </c>
      <c r="F7" s="72" t="s">
        <v>80</v>
      </c>
      <c r="G7" s="73" t="s">
        <v>26</v>
      </c>
      <c r="H7" s="73" t="s">
        <v>26</v>
      </c>
      <c r="I7" s="72"/>
      <c r="J7" s="72"/>
      <c r="K7" s="72"/>
      <c r="L7" s="72"/>
      <c r="M7" s="72"/>
      <c r="N7" s="72">
        <v>0</v>
      </c>
      <c r="O7">
        <v>1209929</v>
      </c>
      <c r="P7">
        <v>0</v>
      </c>
      <c r="Q7">
        <v>9.5893151573268572E-4</v>
      </c>
      <c r="R7">
        <v>1160</v>
      </c>
      <c r="S7">
        <v>-1160</v>
      </c>
      <c r="T7">
        <v>-1</v>
      </c>
      <c r="U7" t="s">
        <v>79</v>
      </c>
      <c r="V7">
        <v>1</v>
      </c>
    </row>
    <row r="8" spans="1:22" ht="13.5" customHeight="1">
      <c r="A8" s="73" t="s">
        <v>267</v>
      </c>
      <c r="B8" s="72" t="s">
        <v>76</v>
      </c>
      <c r="C8" s="73" t="s">
        <v>54</v>
      </c>
      <c r="D8" s="72" t="s">
        <v>366</v>
      </c>
      <c r="E8" s="72" t="s">
        <v>361</v>
      </c>
      <c r="F8" s="72" t="s">
        <v>80</v>
      </c>
      <c r="G8" s="73" t="s">
        <v>26</v>
      </c>
      <c r="H8" s="73" t="s">
        <v>26</v>
      </c>
      <c r="I8" s="72"/>
      <c r="J8" s="72"/>
      <c r="K8" s="72"/>
      <c r="L8" s="72"/>
      <c r="M8" s="72"/>
      <c r="N8" s="72">
        <v>0</v>
      </c>
      <c r="O8">
        <v>1205210</v>
      </c>
      <c r="P8">
        <v>0</v>
      </c>
      <c r="Q8">
        <v>2.0154466291270501E-3</v>
      </c>
      <c r="R8">
        <v>2429</v>
      </c>
      <c r="S8">
        <v>-2429</v>
      </c>
      <c r="T8">
        <v>-1</v>
      </c>
      <c r="U8" t="s">
        <v>79</v>
      </c>
      <c r="V8">
        <v>1</v>
      </c>
    </row>
    <row r="9" spans="1:22" ht="13.5" customHeight="1">
      <c r="A9" s="73" t="s">
        <v>267</v>
      </c>
      <c r="B9" s="72" t="s">
        <v>76</v>
      </c>
      <c r="C9" s="73" t="s">
        <v>54</v>
      </c>
      <c r="D9" s="72" t="s">
        <v>366</v>
      </c>
      <c r="E9" s="72" t="s">
        <v>360</v>
      </c>
      <c r="F9" s="72" t="s">
        <v>81</v>
      </c>
      <c r="G9" s="73" t="s">
        <v>28</v>
      </c>
      <c r="H9" s="73" t="s">
        <v>28</v>
      </c>
      <c r="I9" s="72"/>
      <c r="J9" s="72"/>
      <c r="K9" s="72"/>
      <c r="L9" s="72"/>
      <c r="M9" s="72"/>
      <c r="N9" s="72">
        <v>0</v>
      </c>
      <c r="O9">
        <v>1209929</v>
      </c>
      <c r="P9">
        <v>0</v>
      </c>
      <c r="Q9">
        <v>3.3076831305177759E-2</v>
      </c>
      <c r="R9">
        <v>40021</v>
      </c>
      <c r="S9">
        <v>-40021</v>
      </c>
      <c r="T9">
        <v>-1</v>
      </c>
      <c r="U9" t="s">
        <v>79</v>
      </c>
      <c r="V9">
        <v>1</v>
      </c>
    </row>
    <row r="10" spans="1:22" ht="13.5" customHeight="1">
      <c r="A10" s="73" t="s">
        <v>267</v>
      </c>
      <c r="B10" s="72" t="s">
        <v>76</v>
      </c>
      <c r="C10" s="73" t="s">
        <v>54</v>
      </c>
      <c r="D10" s="72" t="s">
        <v>366</v>
      </c>
      <c r="E10" s="72" t="s">
        <v>361</v>
      </c>
      <c r="F10" s="72" t="s">
        <v>81</v>
      </c>
      <c r="G10" s="73" t="s">
        <v>28</v>
      </c>
      <c r="H10" s="73" t="s">
        <v>28</v>
      </c>
      <c r="I10" s="72"/>
      <c r="J10" s="72"/>
      <c r="K10" s="72"/>
      <c r="L10" s="72"/>
      <c r="M10" s="72"/>
      <c r="N10" s="72">
        <v>0</v>
      </c>
      <c r="O10">
        <v>1205210</v>
      </c>
      <c r="P10">
        <v>0</v>
      </c>
      <c r="Q10">
        <v>5.7872255065076053E-2</v>
      </c>
      <c r="R10">
        <v>69748</v>
      </c>
      <c r="S10">
        <v>-69748</v>
      </c>
      <c r="T10">
        <v>-1</v>
      </c>
      <c r="U10" t="s">
        <v>79</v>
      </c>
      <c r="V10">
        <v>1</v>
      </c>
    </row>
    <row r="11" spans="1:22" ht="13.5" customHeight="1">
      <c r="A11" s="73" t="s">
        <v>267</v>
      </c>
      <c r="B11" s="72" t="s">
        <v>76</v>
      </c>
      <c r="C11" s="73" t="s">
        <v>54</v>
      </c>
      <c r="D11" s="72" t="s">
        <v>366</v>
      </c>
      <c r="E11" s="72" t="s">
        <v>360</v>
      </c>
      <c r="F11" s="72" t="s">
        <v>82</v>
      </c>
      <c r="G11" s="73" t="s">
        <v>41</v>
      </c>
      <c r="H11" s="73" t="s">
        <v>41</v>
      </c>
      <c r="I11" s="72"/>
      <c r="J11" s="72"/>
      <c r="K11" s="72"/>
      <c r="L11" s="72"/>
      <c r="M11" s="72"/>
      <c r="N11" s="72">
        <v>0</v>
      </c>
      <c r="O11">
        <v>1209929</v>
      </c>
      <c r="P11">
        <v>0</v>
      </c>
      <c r="Q11">
        <v>2.2986359032561615E-4</v>
      </c>
      <c r="R11">
        <v>278</v>
      </c>
      <c r="S11">
        <v>-278</v>
      </c>
      <c r="T11">
        <v>-1</v>
      </c>
      <c r="U11" t="s">
        <v>79</v>
      </c>
      <c r="V11">
        <v>0</v>
      </c>
    </row>
    <row r="12" spans="1:22" ht="13.5" customHeight="1">
      <c r="A12" s="73" t="s">
        <v>267</v>
      </c>
      <c r="B12" s="72" t="s">
        <v>76</v>
      </c>
      <c r="C12" s="73" t="s">
        <v>54</v>
      </c>
      <c r="D12" s="72" t="s">
        <v>366</v>
      </c>
      <c r="E12" s="72" t="s">
        <v>361</v>
      </c>
      <c r="F12" s="72" t="s">
        <v>82</v>
      </c>
      <c r="G12" s="73" t="s">
        <v>41</v>
      </c>
      <c r="H12" s="73" t="s">
        <v>41</v>
      </c>
      <c r="I12" s="72"/>
      <c r="J12" s="72"/>
      <c r="K12" s="72"/>
      <c r="L12" s="72"/>
      <c r="M12" s="72"/>
      <c r="N12" s="72">
        <v>0</v>
      </c>
      <c r="O12">
        <v>1205210</v>
      </c>
      <c r="P12">
        <v>0</v>
      </c>
      <c r="Q12">
        <v>1.7732203200915994E-4</v>
      </c>
      <c r="R12">
        <v>214</v>
      </c>
      <c r="S12">
        <v>-214</v>
      </c>
      <c r="T12">
        <v>-1</v>
      </c>
      <c r="U12" t="s">
        <v>79</v>
      </c>
      <c r="V12">
        <v>0</v>
      </c>
    </row>
    <row r="13" spans="1:22" ht="13.5" customHeight="1">
      <c r="A13" s="73" t="s">
        <v>267</v>
      </c>
      <c r="B13" s="72" t="s">
        <v>76</v>
      </c>
      <c r="C13" s="73" t="s">
        <v>54</v>
      </c>
      <c r="D13" s="72" t="s">
        <v>366</v>
      </c>
      <c r="E13" s="72" t="s">
        <v>360</v>
      </c>
      <c r="F13" s="72" t="s">
        <v>83</v>
      </c>
      <c r="G13" s="73" t="s">
        <v>27</v>
      </c>
      <c r="H13" s="73" t="s">
        <v>27</v>
      </c>
      <c r="I13" s="72"/>
      <c r="J13" s="72"/>
      <c r="K13" s="72"/>
      <c r="L13" s="72"/>
      <c r="M13" s="72"/>
      <c r="N13" s="72">
        <v>0</v>
      </c>
      <c r="O13">
        <v>1209929</v>
      </c>
      <c r="P13">
        <v>0</v>
      </c>
      <c r="Q13">
        <v>1.1184681460272012E-3</v>
      </c>
      <c r="R13">
        <v>1353</v>
      </c>
      <c r="S13">
        <v>-1353</v>
      </c>
      <c r="T13">
        <v>-1</v>
      </c>
      <c r="U13" t="s">
        <v>79</v>
      </c>
      <c r="V13">
        <v>1</v>
      </c>
    </row>
    <row r="14" spans="1:22" ht="13.5" customHeight="1">
      <c r="A14" s="73" t="s">
        <v>267</v>
      </c>
      <c r="B14" s="72" t="s">
        <v>76</v>
      </c>
      <c r="C14" s="73" t="s">
        <v>54</v>
      </c>
      <c r="D14" s="72" t="s">
        <v>366</v>
      </c>
      <c r="E14" s="72" t="s">
        <v>361</v>
      </c>
      <c r="F14" s="72" t="s">
        <v>83</v>
      </c>
      <c r="G14" s="73" t="s">
        <v>27</v>
      </c>
      <c r="H14" s="73" t="s">
        <v>27</v>
      </c>
      <c r="I14" s="72"/>
      <c r="J14" s="72"/>
      <c r="K14" s="72"/>
      <c r="L14" s="72"/>
      <c r="M14" s="72"/>
      <c r="N14" s="72">
        <v>0</v>
      </c>
      <c r="O14">
        <v>1205210</v>
      </c>
      <c r="P14">
        <v>0</v>
      </c>
      <c r="Q14">
        <v>1.8065455767641828E-3</v>
      </c>
      <c r="R14">
        <v>2177</v>
      </c>
      <c r="S14">
        <v>-2177</v>
      </c>
      <c r="T14">
        <v>-1</v>
      </c>
      <c r="U14" t="s">
        <v>79</v>
      </c>
      <c r="V14">
        <v>1</v>
      </c>
    </row>
    <row r="15" spans="1:22" ht="13.5" customHeight="1">
      <c r="A15" s="73" t="s">
        <v>267</v>
      </c>
      <c r="B15" s="72" t="s">
        <v>76</v>
      </c>
      <c r="C15" s="73" t="s">
        <v>54</v>
      </c>
      <c r="D15" s="72" t="s">
        <v>366</v>
      </c>
      <c r="E15" s="72" t="s">
        <v>360</v>
      </c>
      <c r="F15" s="72" t="s">
        <v>84</v>
      </c>
      <c r="G15" s="73" t="s">
        <v>345</v>
      </c>
      <c r="H15" s="73" t="s">
        <v>33</v>
      </c>
      <c r="I15" s="72"/>
      <c r="J15" s="72"/>
      <c r="K15" s="72"/>
      <c r="L15" s="72"/>
      <c r="M15" s="72"/>
      <c r="N15" s="72">
        <v>0</v>
      </c>
      <c r="O15">
        <v>1209929</v>
      </c>
      <c r="P15">
        <v>0</v>
      </c>
      <c r="Q15">
        <v>1.1385225846706067E-2</v>
      </c>
      <c r="R15">
        <v>13775</v>
      </c>
      <c r="S15">
        <v>-13775</v>
      </c>
      <c r="T15">
        <v>-1</v>
      </c>
      <c r="U15" t="s">
        <v>79</v>
      </c>
      <c r="V15">
        <v>1</v>
      </c>
    </row>
    <row r="16" spans="1:22" ht="13.5" customHeight="1">
      <c r="A16" s="73" t="s">
        <v>267</v>
      </c>
      <c r="B16" s="72" t="s">
        <v>76</v>
      </c>
      <c r="C16" s="73" t="s">
        <v>54</v>
      </c>
      <c r="D16" s="72" t="s">
        <v>366</v>
      </c>
      <c r="E16" s="72" t="s">
        <v>361</v>
      </c>
      <c r="F16" s="72" t="s">
        <v>84</v>
      </c>
      <c r="G16" s="73" t="s">
        <v>345</v>
      </c>
      <c r="H16" s="73" t="s">
        <v>33</v>
      </c>
      <c r="I16" s="72"/>
      <c r="J16" s="72"/>
      <c r="K16" s="72"/>
      <c r="L16" s="72"/>
      <c r="M16" s="72"/>
      <c r="N16" s="72">
        <v>0</v>
      </c>
      <c r="O16">
        <v>1205210</v>
      </c>
      <c r="P16">
        <v>0</v>
      </c>
      <c r="Q16">
        <v>1.5026146348404538E-2</v>
      </c>
      <c r="R16">
        <v>18110</v>
      </c>
      <c r="S16">
        <v>-18110</v>
      </c>
      <c r="T16">
        <v>-1</v>
      </c>
      <c r="U16" t="s">
        <v>79</v>
      </c>
      <c r="V16">
        <v>1</v>
      </c>
    </row>
    <row r="17" spans="1:22" ht="13.5" customHeight="1">
      <c r="A17" s="73" t="s">
        <v>267</v>
      </c>
      <c r="B17" s="72" t="s">
        <v>76</v>
      </c>
      <c r="C17" s="73" t="s">
        <v>54</v>
      </c>
      <c r="D17" s="72" t="s">
        <v>366</v>
      </c>
      <c r="E17" s="72" t="s">
        <v>360</v>
      </c>
      <c r="F17" s="72" t="s">
        <v>85</v>
      </c>
      <c r="G17" s="73" t="s">
        <v>346</v>
      </c>
      <c r="H17" s="73" t="s">
        <v>25</v>
      </c>
      <c r="I17" s="72"/>
      <c r="J17" s="72"/>
      <c r="K17" s="72"/>
      <c r="L17" s="72"/>
      <c r="M17" s="72"/>
      <c r="N17" s="72">
        <v>0</v>
      </c>
      <c r="O17">
        <v>1209929</v>
      </c>
      <c r="P17">
        <v>0</v>
      </c>
      <c r="Q17">
        <v>3.8479089328219231E-3</v>
      </c>
      <c r="R17">
        <v>4656</v>
      </c>
      <c r="S17">
        <v>-4656</v>
      </c>
      <c r="T17">
        <v>-1</v>
      </c>
      <c r="U17" t="s">
        <v>79</v>
      </c>
      <c r="V17">
        <v>1</v>
      </c>
    </row>
    <row r="18" spans="1:22" ht="13.5" customHeight="1">
      <c r="A18" s="73" t="s">
        <v>267</v>
      </c>
      <c r="B18" s="72" t="s">
        <v>76</v>
      </c>
      <c r="C18" s="73" t="s">
        <v>54</v>
      </c>
      <c r="D18" s="72" t="s">
        <v>366</v>
      </c>
      <c r="E18" s="72" t="s">
        <v>361</v>
      </c>
      <c r="F18" s="72" t="s">
        <v>85</v>
      </c>
      <c r="G18" s="73" t="s">
        <v>346</v>
      </c>
      <c r="H18" s="73" t="s">
        <v>25</v>
      </c>
      <c r="I18" s="72"/>
      <c r="J18" s="72"/>
      <c r="K18" s="72"/>
      <c r="L18" s="72"/>
      <c r="M18" s="72"/>
      <c r="N18" s="72">
        <v>0</v>
      </c>
      <c r="O18">
        <v>1205210</v>
      </c>
      <c r="P18">
        <v>0</v>
      </c>
      <c r="Q18">
        <v>8.4250239252977518E-3</v>
      </c>
      <c r="R18">
        <v>10154</v>
      </c>
      <c r="S18">
        <v>-10154</v>
      </c>
      <c r="T18">
        <v>-1</v>
      </c>
      <c r="U18" t="s">
        <v>79</v>
      </c>
      <c r="V18">
        <v>1</v>
      </c>
    </row>
    <row r="19" spans="1:22" ht="13.5" customHeight="1">
      <c r="A19" s="73" t="s">
        <v>267</v>
      </c>
      <c r="B19" s="72" t="s">
        <v>76</v>
      </c>
      <c r="C19" s="73" t="s">
        <v>54</v>
      </c>
      <c r="D19" s="72" t="s">
        <v>366</v>
      </c>
      <c r="E19" s="72" t="s">
        <v>360</v>
      </c>
      <c r="F19" s="72" t="s">
        <v>86</v>
      </c>
      <c r="G19" s="73" t="s">
        <v>347</v>
      </c>
      <c r="H19" s="73" t="s">
        <v>40</v>
      </c>
      <c r="I19" s="72"/>
      <c r="J19" s="72"/>
      <c r="K19" s="72"/>
      <c r="L19" s="72"/>
      <c r="M19" s="72"/>
      <c r="N19" s="72">
        <v>0</v>
      </c>
      <c r="O19">
        <v>1209929</v>
      </c>
      <c r="P19">
        <v>0</v>
      </c>
      <c r="Q19">
        <v>1.340586000038578E-3</v>
      </c>
      <c r="R19">
        <v>1622</v>
      </c>
      <c r="S19">
        <v>-1622</v>
      </c>
      <c r="T19">
        <v>-1</v>
      </c>
      <c r="U19" t="s">
        <v>79</v>
      </c>
      <c r="V19">
        <v>1</v>
      </c>
    </row>
    <row r="20" spans="1:22" ht="13.5" customHeight="1">
      <c r="A20" s="73" t="s">
        <v>267</v>
      </c>
      <c r="B20" s="72" t="s">
        <v>76</v>
      </c>
      <c r="C20" s="73" t="s">
        <v>54</v>
      </c>
      <c r="D20" s="72" t="s">
        <v>366</v>
      </c>
      <c r="E20" s="72" t="s">
        <v>361</v>
      </c>
      <c r="F20" s="72" t="s">
        <v>86</v>
      </c>
      <c r="G20" s="73" t="s">
        <v>347</v>
      </c>
      <c r="H20" s="73" t="s">
        <v>40</v>
      </c>
      <c r="I20" s="72"/>
      <c r="J20" s="72"/>
      <c r="K20" s="72"/>
      <c r="L20" s="72"/>
      <c r="M20" s="72"/>
      <c r="N20" s="72">
        <v>0</v>
      </c>
      <c r="O20">
        <v>1205210</v>
      </c>
      <c r="P20">
        <v>0</v>
      </c>
      <c r="Q20">
        <v>1.3016328077373009E-3</v>
      </c>
      <c r="R20">
        <v>1569</v>
      </c>
      <c r="S20">
        <v>-1569</v>
      </c>
      <c r="T20">
        <v>-1</v>
      </c>
      <c r="U20" t="s">
        <v>79</v>
      </c>
      <c r="V20">
        <v>1</v>
      </c>
    </row>
    <row r="21" spans="1:22" ht="13.5" customHeight="1">
      <c r="A21" s="73" t="s">
        <v>267</v>
      </c>
      <c r="B21" s="72" t="s">
        <v>76</v>
      </c>
      <c r="C21" s="73" t="s">
        <v>54</v>
      </c>
      <c r="D21" s="72" t="s">
        <v>366</v>
      </c>
      <c r="E21" s="72" t="s">
        <v>360</v>
      </c>
      <c r="F21" s="72" t="s">
        <v>87</v>
      </c>
      <c r="G21" s="73" t="s">
        <v>348</v>
      </c>
      <c r="H21" s="73" t="s">
        <v>38</v>
      </c>
      <c r="I21" s="72"/>
      <c r="J21" s="72"/>
      <c r="K21" s="72"/>
      <c r="L21" s="72"/>
      <c r="M21" s="72"/>
      <c r="N21" s="72">
        <v>0</v>
      </c>
      <c r="O21">
        <v>1209929</v>
      </c>
      <c r="P21">
        <v>0</v>
      </c>
      <c r="Q21">
        <v>1.4119820533122197E-3</v>
      </c>
      <c r="R21">
        <v>1708</v>
      </c>
      <c r="S21">
        <v>-1708</v>
      </c>
      <c r="T21">
        <v>-1</v>
      </c>
      <c r="U21" t="s">
        <v>79</v>
      </c>
      <c r="V21">
        <v>1</v>
      </c>
    </row>
    <row r="22" spans="1:22" ht="13.5" customHeight="1">
      <c r="A22" s="73" t="s">
        <v>267</v>
      </c>
      <c r="B22" s="72" t="s">
        <v>76</v>
      </c>
      <c r="C22" s="73" t="s">
        <v>54</v>
      </c>
      <c r="D22" s="72" t="s">
        <v>366</v>
      </c>
      <c r="E22" s="72" t="s">
        <v>361</v>
      </c>
      <c r="F22" s="72" t="s">
        <v>87</v>
      </c>
      <c r="G22" s="73" t="s">
        <v>348</v>
      </c>
      <c r="H22" s="73" t="s">
        <v>38</v>
      </c>
      <c r="I22" s="72"/>
      <c r="J22" s="72"/>
      <c r="K22" s="72"/>
      <c r="L22" s="72"/>
      <c r="M22" s="72"/>
      <c r="N22" s="72">
        <v>0</v>
      </c>
      <c r="O22">
        <v>1205210</v>
      </c>
      <c r="P22">
        <v>0</v>
      </c>
      <c r="Q22">
        <v>1.2779467655300485E-3</v>
      </c>
      <c r="R22">
        <v>1540</v>
      </c>
      <c r="S22">
        <v>-1540</v>
      </c>
      <c r="T22">
        <v>-1</v>
      </c>
      <c r="U22" t="s">
        <v>79</v>
      </c>
      <c r="V22">
        <v>1</v>
      </c>
    </row>
    <row r="23" spans="1:22" ht="13.5" customHeight="1">
      <c r="A23" s="73" t="s">
        <v>267</v>
      </c>
      <c r="B23" s="72" t="s">
        <v>76</v>
      </c>
      <c r="C23" s="73" t="s">
        <v>54</v>
      </c>
      <c r="D23" s="72" t="s">
        <v>366</v>
      </c>
      <c r="E23" s="72" t="s">
        <v>360</v>
      </c>
      <c r="F23" s="72" t="s">
        <v>88</v>
      </c>
      <c r="G23" s="73" t="s">
        <v>349</v>
      </c>
      <c r="H23" s="73" t="s">
        <v>34</v>
      </c>
      <c r="I23" s="72"/>
      <c r="J23" s="72"/>
      <c r="K23" s="72"/>
      <c r="L23" s="72"/>
      <c r="M23" s="72"/>
      <c r="N23" s="72">
        <v>0</v>
      </c>
      <c r="O23">
        <v>1209929</v>
      </c>
      <c r="P23">
        <v>0</v>
      </c>
      <c r="Q23">
        <v>1.1176036370409718E-3</v>
      </c>
      <c r="R23">
        <v>1352</v>
      </c>
      <c r="S23">
        <v>-1352</v>
      </c>
      <c r="T23">
        <v>-1</v>
      </c>
      <c r="U23" t="s">
        <v>79</v>
      </c>
      <c r="V23">
        <v>1</v>
      </c>
    </row>
    <row r="24" spans="1:22" ht="13.5" customHeight="1">
      <c r="A24" s="73" t="s">
        <v>267</v>
      </c>
      <c r="B24" s="72" t="s">
        <v>76</v>
      </c>
      <c r="C24" s="73" t="s">
        <v>54</v>
      </c>
      <c r="D24" s="72" t="s">
        <v>366</v>
      </c>
      <c r="E24" s="72" t="s">
        <v>361</v>
      </c>
      <c r="F24" s="72" t="s">
        <v>88</v>
      </c>
      <c r="G24" s="73" t="s">
        <v>349</v>
      </c>
      <c r="H24" s="73" t="s">
        <v>34</v>
      </c>
      <c r="I24" s="72"/>
      <c r="J24" s="72"/>
      <c r="K24" s="72"/>
      <c r="L24" s="72"/>
      <c r="M24" s="72"/>
      <c r="N24" s="72">
        <v>0</v>
      </c>
      <c r="O24">
        <v>1205210</v>
      </c>
      <c r="P24">
        <v>0</v>
      </c>
      <c r="Q24">
        <v>1.2230512595980576E-3</v>
      </c>
      <c r="R24">
        <v>1474</v>
      </c>
      <c r="S24">
        <v>-1474</v>
      </c>
      <c r="T24">
        <v>-1</v>
      </c>
      <c r="U24" t="s">
        <v>79</v>
      </c>
      <c r="V24">
        <v>1</v>
      </c>
    </row>
    <row r="25" spans="1:22" ht="13.5" customHeight="1">
      <c r="A25" s="73" t="s">
        <v>267</v>
      </c>
      <c r="B25" s="72" t="s">
        <v>76</v>
      </c>
      <c r="C25" s="73" t="s">
        <v>54</v>
      </c>
      <c r="D25" s="72" t="s">
        <v>366</v>
      </c>
      <c r="E25" s="72" t="s">
        <v>360</v>
      </c>
      <c r="F25" s="72" t="s">
        <v>89</v>
      </c>
      <c r="G25" s="73" t="s">
        <v>350</v>
      </c>
      <c r="H25" s="73" t="s">
        <v>39</v>
      </c>
      <c r="I25" s="72"/>
      <c r="J25" s="72"/>
      <c r="K25" s="72"/>
      <c r="L25" s="72"/>
      <c r="M25" s="72"/>
      <c r="N25" s="72">
        <v>0</v>
      </c>
      <c r="O25">
        <v>1209929</v>
      </c>
      <c r="P25">
        <v>0</v>
      </c>
      <c r="Q25">
        <v>1.5175508049617312E-4</v>
      </c>
      <c r="R25">
        <v>184</v>
      </c>
      <c r="S25">
        <v>-184</v>
      </c>
      <c r="T25">
        <v>-1</v>
      </c>
      <c r="U25" t="s">
        <v>79</v>
      </c>
      <c r="V25">
        <v>0</v>
      </c>
    </row>
    <row r="26" spans="1:22" ht="13.5" customHeight="1">
      <c r="A26" s="73" t="s">
        <v>267</v>
      </c>
      <c r="B26" s="72" t="s">
        <v>76</v>
      </c>
      <c r="C26" s="73" t="s">
        <v>54</v>
      </c>
      <c r="D26" s="72" t="s">
        <v>366</v>
      </c>
      <c r="E26" s="72" t="s">
        <v>361</v>
      </c>
      <c r="F26" s="72" t="s">
        <v>89</v>
      </c>
      <c r="G26" s="73" t="s">
        <v>350</v>
      </c>
      <c r="H26" s="73" t="s">
        <v>39</v>
      </c>
      <c r="I26" s="72"/>
      <c r="J26" s="72"/>
      <c r="K26" s="72"/>
      <c r="L26" s="72"/>
      <c r="M26" s="72"/>
      <c r="N26" s="72">
        <v>0</v>
      </c>
      <c r="O26">
        <v>1205210</v>
      </c>
      <c r="P26">
        <v>0</v>
      </c>
      <c r="Q26">
        <v>2.0551288308885864E-4</v>
      </c>
      <c r="R26">
        <v>248</v>
      </c>
      <c r="S26">
        <v>-248</v>
      </c>
      <c r="T26">
        <v>-1</v>
      </c>
      <c r="U26" t="s">
        <v>79</v>
      </c>
      <c r="V26">
        <v>0</v>
      </c>
    </row>
    <row r="27" spans="1:22" ht="13.5" customHeight="1">
      <c r="A27" s="73" t="s">
        <v>267</v>
      </c>
      <c r="B27" s="72" t="s">
        <v>76</v>
      </c>
      <c r="C27" s="73" t="s">
        <v>54</v>
      </c>
      <c r="D27" s="72" t="s">
        <v>366</v>
      </c>
      <c r="E27" s="72" t="s">
        <v>360</v>
      </c>
      <c r="F27" s="72" t="s">
        <v>90</v>
      </c>
      <c r="G27" s="73" t="s">
        <v>351</v>
      </c>
      <c r="H27" s="73" t="s">
        <v>37</v>
      </c>
      <c r="I27" s="72"/>
      <c r="J27" s="72"/>
      <c r="K27" s="72"/>
      <c r="L27" s="72"/>
      <c r="M27" s="72"/>
      <c r="N27" s="72">
        <v>0</v>
      </c>
      <c r="O27">
        <v>1209929</v>
      </c>
      <c r="P27">
        <v>0</v>
      </c>
      <c r="Q27">
        <v>5.6475732480023276E-4</v>
      </c>
      <c r="R27">
        <v>683</v>
      </c>
      <c r="S27">
        <v>-683</v>
      </c>
      <c r="T27">
        <v>-1</v>
      </c>
      <c r="U27" t="s">
        <v>79</v>
      </c>
      <c r="V27">
        <v>1</v>
      </c>
    </row>
    <row r="28" spans="1:22" ht="13.5" customHeight="1">
      <c r="A28" s="73" t="s">
        <v>267</v>
      </c>
      <c r="B28" s="72" t="s">
        <v>76</v>
      </c>
      <c r="C28" s="73" t="s">
        <v>54</v>
      </c>
      <c r="D28" s="72" t="s">
        <v>366</v>
      </c>
      <c r="E28" s="72" t="s">
        <v>361</v>
      </c>
      <c r="F28" s="72" t="s">
        <v>90</v>
      </c>
      <c r="G28" s="73" t="s">
        <v>351</v>
      </c>
      <c r="H28" s="73" t="s">
        <v>37</v>
      </c>
      <c r="I28" s="72"/>
      <c r="J28" s="72"/>
      <c r="K28" s="72"/>
      <c r="L28" s="72"/>
      <c r="M28" s="72"/>
      <c r="N28" s="72">
        <v>0</v>
      </c>
      <c r="O28">
        <v>1205210</v>
      </c>
      <c r="P28">
        <v>0</v>
      </c>
      <c r="Q28">
        <v>5.7015251579797593E-4</v>
      </c>
      <c r="R28">
        <v>687</v>
      </c>
      <c r="S28">
        <v>-687</v>
      </c>
      <c r="T28">
        <v>-1</v>
      </c>
      <c r="U28" t="s">
        <v>79</v>
      </c>
      <c r="V28">
        <v>1</v>
      </c>
    </row>
    <row r="29" spans="1:22" ht="13.5" customHeight="1">
      <c r="A29" s="73" t="s">
        <v>267</v>
      </c>
      <c r="B29" s="72" t="s">
        <v>76</v>
      </c>
      <c r="C29" s="73" t="s">
        <v>54</v>
      </c>
      <c r="D29" s="72" t="s">
        <v>366</v>
      </c>
      <c r="E29" s="72" t="s">
        <v>360</v>
      </c>
      <c r="F29" s="72" t="s">
        <v>91</v>
      </c>
      <c r="G29" s="73" t="s">
        <v>352</v>
      </c>
      <c r="H29" s="73" t="s">
        <v>29</v>
      </c>
      <c r="I29" s="72"/>
      <c r="J29" s="72"/>
      <c r="K29" s="72"/>
      <c r="L29" s="72"/>
      <c r="M29" s="72"/>
      <c r="N29" s="72">
        <v>0</v>
      </c>
      <c r="O29">
        <v>1209929</v>
      </c>
      <c r="P29">
        <v>0</v>
      </c>
      <c r="Q29">
        <v>3.4150560725363876E-3</v>
      </c>
      <c r="R29">
        <v>4132</v>
      </c>
      <c r="S29">
        <v>-4132</v>
      </c>
      <c r="T29">
        <v>-1</v>
      </c>
      <c r="U29" t="s">
        <v>79</v>
      </c>
      <c r="V29">
        <v>1</v>
      </c>
    </row>
    <row r="30" spans="1:22" ht="13.5" customHeight="1">
      <c r="A30" s="73" t="s">
        <v>267</v>
      </c>
      <c r="B30" s="72" t="s">
        <v>76</v>
      </c>
      <c r="C30" s="73" t="s">
        <v>54</v>
      </c>
      <c r="D30" s="72" t="s">
        <v>366</v>
      </c>
      <c r="E30" s="72" t="s">
        <v>361</v>
      </c>
      <c r="F30" s="72" t="s">
        <v>91</v>
      </c>
      <c r="G30" s="73" t="s">
        <v>352</v>
      </c>
      <c r="H30" s="73" t="s">
        <v>29</v>
      </c>
      <c r="I30" s="72"/>
      <c r="J30" s="72"/>
      <c r="K30" s="72"/>
      <c r="L30" s="72"/>
      <c r="M30" s="72"/>
      <c r="N30" s="72">
        <v>0</v>
      </c>
      <c r="O30">
        <v>1205210</v>
      </c>
      <c r="P30">
        <v>0</v>
      </c>
      <c r="Q30">
        <v>3.3231791747438382E-3</v>
      </c>
      <c r="R30">
        <v>4005</v>
      </c>
      <c r="S30">
        <v>-4005</v>
      </c>
      <c r="T30">
        <v>-1</v>
      </c>
      <c r="U30" t="s">
        <v>79</v>
      </c>
      <c r="V30">
        <v>1</v>
      </c>
    </row>
    <row r="31" spans="1:22" ht="13.5" customHeight="1">
      <c r="A31" s="73" t="s">
        <v>267</v>
      </c>
      <c r="B31" s="72" t="s">
        <v>76</v>
      </c>
      <c r="C31" s="73" t="s">
        <v>54</v>
      </c>
      <c r="D31" s="72" t="s">
        <v>366</v>
      </c>
      <c r="E31" s="72" t="s">
        <v>360</v>
      </c>
      <c r="F31" s="72" t="s">
        <v>92</v>
      </c>
      <c r="G31" s="73" t="s">
        <v>353</v>
      </c>
      <c r="H31" s="73" t="s">
        <v>30</v>
      </c>
      <c r="I31" s="72"/>
      <c r="J31" s="72"/>
      <c r="K31" s="72"/>
      <c r="L31" s="72"/>
      <c r="M31" s="72"/>
      <c r="N31" s="72">
        <v>0</v>
      </c>
      <c r="O31">
        <v>1209929</v>
      </c>
      <c r="P31">
        <v>0</v>
      </c>
      <c r="Q31">
        <v>1.4829141023426633E-3</v>
      </c>
      <c r="R31">
        <v>1794</v>
      </c>
      <c r="S31">
        <v>-1794</v>
      </c>
      <c r="T31">
        <v>-1</v>
      </c>
      <c r="U31" t="s">
        <v>79</v>
      </c>
      <c r="V31">
        <v>1</v>
      </c>
    </row>
    <row r="32" spans="1:22" ht="13.5" customHeight="1">
      <c r="A32" s="73" t="s">
        <v>267</v>
      </c>
      <c r="B32" s="72" t="s">
        <v>76</v>
      </c>
      <c r="C32" s="73" t="s">
        <v>54</v>
      </c>
      <c r="D32" s="72" t="s">
        <v>366</v>
      </c>
      <c r="E32" s="72" t="s">
        <v>361</v>
      </c>
      <c r="F32" s="72" t="s">
        <v>92</v>
      </c>
      <c r="G32" s="73" t="s">
        <v>353</v>
      </c>
      <c r="H32" s="73" t="s">
        <v>30</v>
      </c>
      <c r="I32" s="72"/>
      <c r="J32" s="72"/>
      <c r="K32" s="72"/>
      <c r="L32" s="72"/>
      <c r="M32" s="72"/>
      <c r="N32" s="72">
        <v>0</v>
      </c>
      <c r="O32">
        <v>1205210</v>
      </c>
      <c r="P32">
        <v>0</v>
      </c>
      <c r="Q32">
        <v>2.6386975787045489E-3</v>
      </c>
      <c r="R32">
        <v>3180</v>
      </c>
      <c r="S32">
        <v>-3180</v>
      </c>
      <c r="T32">
        <v>-1</v>
      </c>
      <c r="U32" t="s">
        <v>79</v>
      </c>
      <c r="V32">
        <v>1</v>
      </c>
    </row>
    <row r="33" spans="1:22" ht="13.5" customHeight="1">
      <c r="A33" s="73" t="s">
        <v>267</v>
      </c>
      <c r="B33" s="72" t="s">
        <v>76</v>
      </c>
      <c r="C33" s="73" t="s">
        <v>54</v>
      </c>
      <c r="D33" s="72" t="s">
        <v>366</v>
      </c>
      <c r="E33" s="72" t="s">
        <v>360</v>
      </c>
      <c r="F33" s="72" t="s">
        <v>93</v>
      </c>
      <c r="G33" s="73" t="s">
        <v>354</v>
      </c>
      <c r="H33" s="73" t="s">
        <v>42</v>
      </c>
      <c r="I33" s="72"/>
      <c r="J33" s="72"/>
      <c r="K33" s="72"/>
      <c r="L33" s="72"/>
      <c r="M33" s="72"/>
      <c r="N33" s="72">
        <v>0</v>
      </c>
      <c r="O33">
        <v>1209929</v>
      </c>
      <c r="P33">
        <v>0</v>
      </c>
      <c r="Q33">
        <v>1.0541789410186882E-4</v>
      </c>
      <c r="R33">
        <v>128</v>
      </c>
      <c r="S33">
        <v>-128</v>
      </c>
      <c r="T33">
        <v>-1</v>
      </c>
      <c r="U33" t="s">
        <v>79</v>
      </c>
      <c r="V33">
        <v>0</v>
      </c>
    </row>
    <row r="34" spans="1:22" ht="13.5" customHeight="1">
      <c r="A34" s="73" t="s">
        <v>267</v>
      </c>
      <c r="B34" s="72" t="s">
        <v>76</v>
      </c>
      <c r="C34" s="73" t="s">
        <v>54</v>
      </c>
      <c r="D34" s="72" t="s">
        <v>366</v>
      </c>
      <c r="E34" s="72" t="s">
        <v>361</v>
      </c>
      <c r="F34" s="72" t="s">
        <v>93</v>
      </c>
      <c r="G34" s="73" t="s">
        <v>354</v>
      </c>
      <c r="H34" s="73" t="s">
        <v>42</v>
      </c>
      <c r="I34" s="72"/>
      <c r="J34" s="72"/>
      <c r="K34" s="72"/>
      <c r="L34" s="72"/>
      <c r="M34" s="72"/>
      <c r="N34" s="72">
        <v>0</v>
      </c>
      <c r="O34">
        <v>1205210</v>
      </c>
      <c r="P34">
        <v>0</v>
      </c>
      <c r="Q34">
        <v>1.2844555193053666E-4</v>
      </c>
      <c r="R34">
        <v>155</v>
      </c>
      <c r="S34">
        <v>-155</v>
      </c>
      <c r="T34">
        <v>-1</v>
      </c>
      <c r="U34" t="s">
        <v>79</v>
      </c>
      <c r="V34">
        <v>0</v>
      </c>
    </row>
    <row r="35" spans="1:22" ht="13.5" customHeight="1">
      <c r="A35" s="73" t="s">
        <v>267</v>
      </c>
      <c r="B35" s="72" t="s">
        <v>76</v>
      </c>
      <c r="C35" s="73" t="s">
        <v>54</v>
      </c>
      <c r="D35" s="72" t="s">
        <v>366</v>
      </c>
      <c r="E35" s="72" t="s">
        <v>360</v>
      </c>
      <c r="F35" s="72" t="s">
        <v>94</v>
      </c>
      <c r="G35" s="73" t="s">
        <v>36</v>
      </c>
      <c r="H35" s="73" t="s">
        <v>36</v>
      </c>
      <c r="I35" s="72"/>
      <c r="J35" s="72"/>
      <c r="K35" s="72"/>
      <c r="L35" s="72"/>
      <c r="M35" s="72"/>
      <c r="N35" s="72">
        <v>0</v>
      </c>
      <c r="O35">
        <v>1209929</v>
      </c>
      <c r="P35">
        <v>0</v>
      </c>
      <c r="Q35">
        <v>9.0732339598185356E-4</v>
      </c>
      <c r="R35">
        <v>1098</v>
      </c>
      <c r="S35">
        <v>-1098</v>
      </c>
      <c r="T35">
        <v>-1</v>
      </c>
      <c r="U35" t="s">
        <v>79</v>
      </c>
      <c r="V35">
        <v>1</v>
      </c>
    </row>
    <row r="36" spans="1:22" ht="13.5" customHeight="1">
      <c r="A36" s="73" t="s">
        <v>267</v>
      </c>
      <c r="B36" s="72" t="s">
        <v>76</v>
      </c>
      <c r="C36" s="73" t="s">
        <v>54</v>
      </c>
      <c r="D36" s="72" t="s">
        <v>366</v>
      </c>
      <c r="E36" s="72" t="s">
        <v>361</v>
      </c>
      <c r="F36" s="72" t="s">
        <v>94</v>
      </c>
      <c r="G36" s="73" t="s">
        <v>36</v>
      </c>
      <c r="H36" s="73" t="s">
        <v>36</v>
      </c>
      <c r="I36" s="72"/>
      <c r="J36" s="72"/>
      <c r="K36" s="72"/>
      <c r="L36" s="72"/>
      <c r="M36" s="72"/>
      <c r="N36" s="72">
        <v>0</v>
      </c>
      <c r="O36">
        <v>1205210</v>
      </c>
      <c r="P36">
        <v>0</v>
      </c>
      <c r="Q36">
        <v>6.1052108205611477E-4</v>
      </c>
      <c r="R36">
        <v>736</v>
      </c>
      <c r="S36">
        <v>-736</v>
      </c>
      <c r="T36">
        <v>-1</v>
      </c>
      <c r="U36" t="s">
        <v>79</v>
      </c>
      <c r="V36">
        <v>1</v>
      </c>
    </row>
    <row r="37" spans="1:22" ht="13.5" customHeight="1">
      <c r="A37" s="73" t="s">
        <v>267</v>
      </c>
      <c r="B37" s="72" t="s">
        <v>76</v>
      </c>
      <c r="C37" s="73" t="s">
        <v>54</v>
      </c>
      <c r="D37" s="72" t="s">
        <v>366</v>
      </c>
      <c r="E37" s="72" t="s">
        <v>360</v>
      </c>
      <c r="F37" s="72" t="s">
        <v>95</v>
      </c>
      <c r="G37" s="73" t="s">
        <v>355</v>
      </c>
      <c r="H37" s="73" t="s">
        <v>43</v>
      </c>
      <c r="I37" s="72"/>
      <c r="J37" s="72"/>
      <c r="K37" s="72"/>
      <c r="L37" s="72"/>
      <c r="M37" s="72"/>
      <c r="N37" s="72">
        <v>0</v>
      </c>
      <c r="O37">
        <v>1209929</v>
      </c>
      <c r="P37">
        <v>0</v>
      </c>
      <c r="Q37">
        <v>3.8789480867447722E-4</v>
      </c>
      <c r="R37">
        <v>469</v>
      </c>
      <c r="S37">
        <v>-469</v>
      </c>
      <c r="T37">
        <v>-1</v>
      </c>
      <c r="U37" t="s">
        <v>79</v>
      </c>
      <c r="V37">
        <v>0</v>
      </c>
    </row>
    <row r="38" spans="1:22" ht="13.5" customHeight="1">
      <c r="A38" s="73" t="s">
        <v>267</v>
      </c>
      <c r="B38" s="72" t="s">
        <v>76</v>
      </c>
      <c r="C38" s="73" t="s">
        <v>54</v>
      </c>
      <c r="D38" s="72" t="s">
        <v>366</v>
      </c>
      <c r="E38" s="72" t="s">
        <v>361</v>
      </c>
      <c r="F38" s="72" t="s">
        <v>95</v>
      </c>
      <c r="G38" s="73" t="s">
        <v>355</v>
      </c>
      <c r="H38" s="73" t="s">
        <v>43</v>
      </c>
      <c r="I38" s="72"/>
      <c r="J38" s="72"/>
      <c r="K38" s="72"/>
      <c r="L38" s="72"/>
      <c r="M38" s="72"/>
      <c r="N38" s="72">
        <v>0</v>
      </c>
      <c r="O38">
        <v>1205210</v>
      </c>
      <c r="P38">
        <v>0</v>
      </c>
      <c r="Q38">
        <v>3.2508311784263023E-4</v>
      </c>
      <c r="R38">
        <v>392</v>
      </c>
      <c r="S38">
        <v>-392</v>
      </c>
      <c r="T38">
        <v>-1</v>
      </c>
      <c r="U38" t="s">
        <v>79</v>
      </c>
      <c r="V38">
        <v>0</v>
      </c>
    </row>
    <row r="39" spans="1:22" ht="13.5" customHeight="1">
      <c r="A39" s="73" t="s">
        <v>267</v>
      </c>
      <c r="B39" s="72" t="s">
        <v>76</v>
      </c>
      <c r="C39" s="73" t="s">
        <v>54</v>
      </c>
      <c r="D39" s="72" t="s">
        <v>366</v>
      </c>
      <c r="E39" s="72" t="s">
        <v>360</v>
      </c>
      <c r="F39" s="72" t="s">
        <v>96</v>
      </c>
      <c r="G39" s="73" t="s">
        <v>32</v>
      </c>
      <c r="H39" s="73" t="s">
        <v>32</v>
      </c>
      <c r="I39" s="72"/>
      <c r="J39" s="72"/>
      <c r="K39" s="72"/>
      <c r="L39" s="72"/>
      <c r="M39" s="72"/>
      <c r="N39" s="72">
        <v>0</v>
      </c>
      <c r="O39">
        <v>1209929</v>
      </c>
      <c r="P39">
        <v>0</v>
      </c>
      <c r="Q39">
        <v>5.0169086297646428E-3</v>
      </c>
      <c r="R39">
        <v>6070</v>
      </c>
      <c r="S39">
        <v>-6070</v>
      </c>
      <c r="T39">
        <v>-1</v>
      </c>
      <c r="U39" t="s">
        <v>79</v>
      </c>
      <c r="V39">
        <v>1</v>
      </c>
    </row>
    <row r="40" spans="1:22" ht="13.5" customHeight="1">
      <c r="A40" s="73" t="s">
        <v>267</v>
      </c>
      <c r="B40" s="72" t="s">
        <v>76</v>
      </c>
      <c r="C40" s="73" t="s">
        <v>54</v>
      </c>
      <c r="D40" s="72" t="s">
        <v>366</v>
      </c>
      <c r="E40" s="72" t="s">
        <v>361</v>
      </c>
      <c r="F40" s="72" t="s">
        <v>96</v>
      </c>
      <c r="G40" s="73" t="s">
        <v>32</v>
      </c>
      <c r="H40" s="73" t="s">
        <v>32</v>
      </c>
      <c r="I40" s="72"/>
      <c r="J40" s="72"/>
      <c r="K40" s="72"/>
      <c r="L40" s="72"/>
      <c r="M40" s="72"/>
      <c r="N40" s="72">
        <v>0</v>
      </c>
      <c r="O40">
        <v>1205210</v>
      </c>
      <c r="P40">
        <v>0</v>
      </c>
      <c r="Q40">
        <v>3.3863603968607059E-3</v>
      </c>
      <c r="R40">
        <v>4081</v>
      </c>
      <c r="S40">
        <v>-4081</v>
      </c>
      <c r="T40">
        <v>-1</v>
      </c>
      <c r="U40" t="s">
        <v>79</v>
      </c>
      <c r="V40">
        <v>1</v>
      </c>
    </row>
    <row r="41" spans="1:22" ht="13.5" customHeight="1">
      <c r="A41" s="73" t="s">
        <v>267</v>
      </c>
      <c r="B41" s="72" t="s">
        <v>76</v>
      </c>
      <c r="C41" s="73" t="s">
        <v>54</v>
      </c>
      <c r="D41" s="72" t="s">
        <v>366</v>
      </c>
      <c r="E41" s="72" t="s">
        <v>360</v>
      </c>
      <c r="F41" s="72" t="s">
        <v>97</v>
      </c>
      <c r="G41" s="73" t="s">
        <v>31</v>
      </c>
      <c r="H41" s="73" t="s">
        <v>31</v>
      </c>
      <c r="I41" s="72"/>
      <c r="J41" s="72"/>
      <c r="K41" s="72"/>
      <c r="L41" s="72"/>
      <c r="M41" s="72"/>
      <c r="N41" s="72">
        <v>0</v>
      </c>
      <c r="O41">
        <v>1209929</v>
      </c>
      <c r="P41">
        <v>0</v>
      </c>
      <c r="Q41">
        <v>3.7502467267583393E-3</v>
      </c>
      <c r="R41">
        <v>4538</v>
      </c>
      <c r="S41">
        <v>-4538</v>
      </c>
      <c r="T41">
        <v>-1</v>
      </c>
      <c r="U41" t="s">
        <v>79</v>
      </c>
      <c r="V41">
        <v>1</v>
      </c>
    </row>
    <row r="42" spans="1:22" ht="13.5" customHeight="1">
      <c r="A42" s="73" t="s">
        <v>267</v>
      </c>
      <c r="B42" s="72" t="s">
        <v>76</v>
      </c>
      <c r="C42" s="73" t="s">
        <v>54</v>
      </c>
      <c r="D42" s="72" t="s">
        <v>366</v>
      </c>
      <c r="E42" s="72" t="s">
        <v>361</v>
      </c>
      <c r="F42" s="72" t="s">
        <v>97</v>
      </c>
      <c r="G42" s="73" t="s">
        <v>31</v>
      </c>
      <c r="H42" s="73" t="s">
        <v>31</v>
      </c>
      <c r="I42" s="72"/>
      <c r="J42" s="72"/>
      <c r="K42" s="72"/>
      <c r="L42" s="72"/>
      <c r="M42" s="72"/>
      <c r="N42" s="72">
        <v>0</v>
      </c>
      <c r="O42">
        <v>1205210</v>
      </c>
      <c r="P42">
        <v>0</v>
      </c>
      <c r="Q42">
        <v>5.6151384131618845E-3</v>
      </c>
      <c r="R42">
        <v>6767</v>
      </c>
      <c r="S42">
        <v>-6767</v>
      </c>
      <c r="T42">
        <v>-1</v>
      </c>
      <c r="U42" t="s">
        <v>79</v>
      </c>
      <c r="V42">
        <v>1</v>
      </c>
    </row>
    <row r="43" spans="1:22" ht="13.5" customHeight="1">
      <c r="A43" s="73" t="s">
        <v>267</v>
      </c>
      <c r="B43" s="72" t="s">
        <v>76</v>
      </c>
      <c r="C43" s="73" t="s">
        <v>54</v>
      </c>
      <c r="D43" s="72" t="s">
        <v>367</v>
      </c>
      <c r="E43" s="72" t="s">
        <v>360</v>
      </c>
      <c r="F43" s="72" t="s">
        <v>107</v>
      </c>
      <c r="G43" s="73" t="s">
        <v>49</v>
      </c>
      <c r="H43" s="73" t="s">
        <v>49</v>
      </c>
      <c r="I43" s="72"/>
      <c r="J43" s="72"/>
      <c r="K43" s="72"/>
      <c r="L43" s="72"/>
      <c r="M43" s="72"/>
      <c r="N43" s="72">
        <v>0</v>
      </c>
      <c r="O43">
        <v>1209929</v>
      </c>
      <c r="P43">
        <v>0</v>
      </c>
      <c r="Q43">
        <v>9.3292910193358363E-4</v>
      </c>
      <c r="R43">
        <v>1129</v>
      </c>
      <c r="S43">
        <v>-1129</v>
      </c>
      <c r="T43">
        <v>-1</v>
      </c>
      <c r="U43" t="s">
        <v>79</v>
      </c>
      <c r="V43">
        <v>1</v>
      </c>
    </row>
    <row r="44" spans="1:22" ht="13.5" customHeight="1">
      <c r="A44" s="73" t="s">
        <v>267</v>
      </c>
      <c r="B44" s="72" t="s">
        <v>76</v>
      </c>
      <c r="C44" s="73" t="s">
        <v>54</v>
      </c>
      <c r="D44" s="72" t="s">
        <v>367</v>
      </c>
      <c r="E44" s="72" t="s">
        <v>361</v>
      </c>
      <c r="F44" s="72" t="s">
        <v>107</v>
      </c>
      <c r="G44" s="73" t="s">
        <v>49</v>
      </c>
      <c r="H44" s="73" t="s">
        <v>49</v>
      </c>
      <c r="I44" s="72"/>
      <c r="J44" s="72"/>
      <c r="K44" s="72"/>
      <c r="L44" s="72"/>
      <c r="M44" s="72"/>
      <c r="N44" s="72">
        <v>0</v>
      </c>
      <c r="O44">
        <v>1205210</v>
      </c>
      <c r="P44">
        <v>0</v>
      </c>
      <c r="Q44">
        <v>1.4229305254170965E-3</v>
      </c>
      <c r="R44">
        <v>1715</v>
      </c>
      <c r="S44">
        <v>-1715</v>
      </c>
      <c r="T44">
        <v>-1</v>
      </c>
      <c r="U44" t="s">
        <v>79</v>
      </c>
      <c r="V44">
        <v>1</v>
      </c>
    </row>
    <row r="45" spans="1:22" ht="13.5" customHeight="1">
      <c r="A45" s="73" t="s">
        <v>267</v>
      </c>
      <c r="B45" s="72" t="s">
        <v>76</v>
      </c>
      <c r="C45" s="73" t="s">
        <v>54</v>
      </c>
      <c r="D45" s="72" t="s">
        <v>367</v>
      </c>
      <c r="E45" s="72" t="s">
        <v>360</v>
      </c>
      <c r="F45" s="72" t="s">
        <v>108</v>
      </c>
      <c r="G45" s="73" t="s">
        <v>356</v>
      </c>
      <c r="H45" s="73" t="s">
        <v>50</v>
      </c>
      <c r="I45" s="72"/>
      <c r="J45" s="72"/>
      <c r="K45" s="72"/>
      <c r="L45" s="72"/>
      <c r="M45" s="72"/>
      <c r="N45" s="72">
        <v>0</v>
      </c>
      <c r="O45">
        <v>1209929</v>
      </c>
      <c r="P45">
        <v>0</v>
      </c>
      <c r="Q45">
        <v>5.7965294821355894E-4</v>
      </c>
      <c r="R45">
        <v>701</v>
      </c>
      <c r="S45">
        <v>-701</v>
      </c>
      <c r="T45">
        <v>-1</v>
      </c>
      <c r="U45" t="s">
        <v>79</v>
      </c>
      <c r="V45">
        <v>1</v>
      </c>
    </row>
    <row r="46" spans="1:22" ht="13.5" customHeight="1">
      <c r="A46" s="73" t="s">
        <v>267</v>
      </c>
      <c r="B46" s="72" t="s">
        <v>76</v>
      </c>
      <c r="C46" s="73" t="s">
        <v>54</v>
      </c>
      <c r="D46" s="72" t="s">
        <v>367</v>
      </c>
      <c r="E46" s="72" t="s">
        <v>361</v>
      </c>
      <c r="F46" s="72" t="s">
        <v>108</v>
      </c>
      <c r="G46" s="73" t="s">
        <v>356</v>
      </c>
      <c r="H46" s="73" t="s">
        <v>50</v>
      </c>
      <c r="I46" s="72"/>
      <c r="J46" s="72"/>
      <c r="K46" s="72"/>
      <c r="L46" s="72"/>
      <c r="M46" s="72"/>
      <c r="N46" s="72">
        <v>0</v>
      </c>
      <c r="O46">
        <v>1205210</v>
      </c>
      <c r="P46">
        <v>0</v>
      </c>
      <c r="Q46">
        <v>1.2915758497285608E-3</v>
      </c>
      <c r="R46">
        <v>1557</v>
      </c>
      <c r="S46">
        <v>-1557</v>
      </c>
      <c r="T46">
        <v>-1</v>
      </c>
      <c r="U46" t="s">
        <v>79</v>
      </c>
      <c r="V46">
        <v>1</v>
      </c>
    </row>
    <row r="47" spans="1:22" ht="13.5" customHeight="1">
      <c r="A47" s="73" t="s">
        <v>267</v>
      </c>
      <c r="B47" s="72" t="s">
        <v>76</v>
      </c>
      <c r="C47" s="73" t="s">
        <v>54</v>
      </c>
      <c r="D47" s="72" t="s">
        <v>367</v>
      </c>
      <c r="E47" s="72" t="s">
        <v>360</v>
      </c>
      <c r="F47" s="72" t="s">
        <v>109</v>
      </c>
      <c r="G47" s="73" t="s">
        <v>51</v>
      </c>
      <c r="H47" s="73" t="s">
        <v>51</v>
      </c>
      <c r="I47" s="72"/>
      <c r="J47" s="72"/>
      <c r="K47" s="72"/>
      <c r="L47" s="72"/>
      <c r="M47" s="72"/>
      <c r="N47" s="72">
        <v>0</v>
      </c>
      <c r="O47">
        <v>1209929</v>
      </c>
      <c r="P47">
        <v>0</v>
      </c>
      <c r="Q47">
        <v>6.0714918161349896E-5</v>
      </c>
      <c r="R47">
        <v>73</v>
      </c>
      <c r="S47">
        <v>-73</v>
      </c>
      <c r="T47">
        <v>-1</v>
      </c>
      <c r="U47" t="s">
        <v>79</v>
      </c>
      <c r="V47">
        <v>0</v>
      </c>
    </row>
    <row r="48" spans="1:22" ht="13.5" customHeight="1">
      <c r="A48" s="73" t="s">
        <v>267</v>
      </c>
      <c r="B48" s="72" t="s">
        <v>76</v>
      </c>
      <c r="C48" s="73" t="s">
        <v>54</v>
      </c>
      <c r="D48" s="72" t="s">
        <v>367</v>
      </c>
      <c r="E48" s="72" t="s">
        <v>361</v>
      </c>
      <c r="F48" s="72" t="s">
        <v>109</v>
      </c>
      <c r="G48" s="73" t="s">
        <v>51</v>
      </c>
      <c r="H48" s="73" t="s">
        <v>51</v>
      </c>
      <c r="I48" s="72"/>
      <c r="J48" s="72"/>
      <c r="K48" s="72"/>
      <c r="L48" s="72"/>
      <c r="M48" s="72"/>
      <c r="N48" s="72">
        <v>0</v>
      </c>
      <c r="O48">
        <v>1205210</v>
      </c>
      <c r="P48">
        <v>0</v>
      </c>
      <c r="Q48">
        <v>7.0243040921588693E-5</v>
      </c>
      <c r="R48">
        <v>85</v>
      </c>
      <c r="S48">
        <v>-85</v>
      </c>
      <c r="T48">
        <v>-1</v>
      </c>
      <c r="U48" t="s">
        <v>79</v>
      </c>
      <c r="V48">
        <v>0</v>
      </c>
    </row>
    <row r="49" spans="1:22" ht="13.5" customHeight="1">
      <c r="A49" s="73" t="s">
        <v>267</v>
      </c>
      <c r="B49" s="72" t="s">
        <v>110</v>
      </c>
      <c r="C49" s="73" t="s">
        <v>67</v>
      </c>
      <c r="D49" s="72" t="s">
        <v>366</v>
      </c>
      <c r="E49" s="72" t="s">
        <v>360</v>
      </c>
      <c r="F49" s="72" t="s">
        <v>78</v>
      </c>
      <c r="G49" s="73" t="s">
        <v>344</v>
      </c>
      <c r="H49" s="73" t="s">
        <v>35</v>
      </c>
      <c r="I49" s="72">
        <v>1035</v>
      </c>
      <c r="J49" s="72">
        <v>294</v>
      </c>
      <c r="K49" s="72">
        <v>0</v>
      </c>
      <c r="L49" s="72">
        <v>0</v>
      </c>
      <c r="M49" s="72">
        <v>0</v>
      </c>
      <c r="N49" s="72">
        <v>1329</v>
      </c>
      <c r="O49">
        <v>197645</v>
      </c>
      <c r="P49">
        <v>6.724177186369501E-3</v>
      </c>
      <c r="Q49">
        <v>6.7803868389122836E-3</v>
      </c>
      <c r="R49">
        <v>1340</v>
      </c>
      <c r="S49">
        <v>-11</v>
      </c>
      <c r="T49">
        <v>-8.208955223880543E-3</v>
      </c>
      <c r="U49" t="s">
        <v>111</v>
      </c>
      <c r="V49">
        <v>0</v>
      </c>
    </row>
    <row r="50" spans="1:22" ht="13.5" customHeight="1">
      <c r="A50" s="73" t="s">
        <v>267</v>
      </c>
      <c r="B50" s="72" t="s">
        <v>110</v>
      </c>
      <c r="C50" s="73" t="s">
        <v>67</v>
      </c>
      <c r="D50" s="72" t="s">
        <v>366</v>
      </c>
      <c r="E50" s="72" t="s">
        <v>361</v>
      </c>
      <c r="F50" s="72" t="s">
        <v>78</v>
      </c>
      <c r="G50" s="73" t="s">
        <v>344</v>
      </c>
      <c r="H50" s="73" t="s">
        <v>35</v>
      </c>
      <c r="I50" s="72">
        <v>592</v>
      </c>
      <c r="J50" s="72">
        <v>301</v>
      </c>
      <c r="K50" s="72">
        <v>0</v>
      </c>
      <c r="L50" s="72">
        <v>0</v>
      </c>
      <c r="M50" s="72">
        <v>0</v>
      </c>
      <c r="N50" s="72">
        <v>893</v>
      </c>
      <c r="O50">
        <v>197381</v>
      </c>
      <c r="P50">
        <v>4.5242449881194241E-3</v>
      </c>
      <c r="Q50">
        <v>9.7878252083859561E-3</v>
      </c>
      <c r="R50">
        <v>1932</v>
      </c>
      <c r="S50">
        <v>-1039</v>
      </c>
      <c r="T50">
        <v>-0.53778467908902694</v>
      </c>
      <c r="U50" t="s">
        <v>111</v>
      </c>
      <c r="V50">
        <v>1</v>
      </c>
    </row>
    <row r="51" spans="1:22" ht="13.5" customHeight="1">
      <c r="A51" s="73" t="s">
        <v>267</v>
      </c>
      <c r="B51" s="72" t="s">
        <v>110</v>
      </c>
      <c r="C51" s="73" t="s">
        <v>67</v>
      </c>
      <c r="D51" s="72" t="s">
        <v>366</v>
      </c>
      <c r="E51" s="72" t="s">
        <v>360</v>
      </c>
      <c r="F51" s="72" t="s">
        <v>80</v>
      </c>
      <c r="G51" s="73" t="s">
        <v>26</v>
      </c>
      <c r="H51" s="73" t="s">
        <v>26</v>
      </c>
      <c r="I51" s="72">
        <v>0</v>
      </c>
      <c r="J51" s="72">
        <v>0</v>
      </c>
      <c r="K51" s="72">
        <v>0</v>
      </c>
      <c r="L51" s="72">
        <v>0</v>
      </c>
      <c r="M51" s="72">
        <v>0</v>
      </c>
      <c r="N51" s="72">
        <v>0</v>
      </c>
      <c r="O51">
        <v>197645</v>
      </c>
      <c r="P51">
        <v>0</v>
      </c>
      <c r="Q51">
        <v>9.5893151573268572E-4</v>
      </c>
      <c r="R51">
        <v>190</v>
      </c>
      <c r="S51">
        <v>-190</v>
      </c>
      <c r="T51">
        <v>-1</v>
      </c>
      <c r="U51" t="s">
        <v>111</v>
      </c>
      <c r="V51">
        <v>0</v>
      </c>
    </row>
    <row r="52" spans="1:22" ht="13.5" customHeight="1">
      <c r="A52" s="73" t="s">
        <v>267</v>
      </c>
      <c r="B52" s="72" t="s">
        <v>110</v>
      </c>
      <c r="C52" s="73" t="s">
        <v>67</v>
      </c>
      <c r="D52" s="72" t="s">
        <v>366</v>
      </c>
      <c r="E52" s="72" t="s">
        <v>361</v>
      </c>
      <c r="F52" s="72" t="s">
        <v>80</v>
      </c>
      <c r="G52" s="73" t="s">
        <v>26</v>
      </c>
      <c r="H52" s="73" t="s">
        <v>26</v>
      </c>
      <c r="I52" s="72">
        <v>0</v>
      </c>
      <c r="J52" s="72">
        <v>0</v>
      </c>
      <c r="K52" s="72">
        <v>0</v>
      </c>
      <c r="L52" s="72">
        <v>0</v>
      </c>
      <c r="M52" s="72">
        <v>0</v>
      </c>
      <c r="N52" s="72">
        <v>0</v>
      </c>
      <c r="O52">
        <v>197381</v>
      </c>
      <c r="P52">
        <v>0</v>
      </c>
      <c r="Q52">
        <v>2.0154466291270501E-3</v>
      </c>
      <c r="R52">
        <v>398</v>
      </c>
      <c r="S52">
        <v>-398</v>
      </c>
      <c r="T52">
        <v>-1</v>
      </c>
      <c r="U52" t="s">
        <v>111</v>
      </c>
      <c r="V52">
        <v>0</v>
      </c>
    </row>
    <row r="53" spans="1:22" ht="13.5" customHeight="1">
      <c r="A53" s="73" t="s">
        <v>267</v>
      </c>
      <c r="B53" s="72" t="s">
        <v>110</v>
      </c>
      <c r="C53" s="73" t="s">
        <v>67</v>
      </c>
      <c r="D53" s="72" t="s">
        <v>366</v>
      </c>
      <c r="E53" s="72" t="s">
        <v>360</v>
      </c>
      <c r="F53" s="72" t="s">
        <v>81</v>
      </c>
      <c r="G53" s="73" t="s">
        <v>28</v>
      </c>
      <c r="H53" s="73" t="s">
        <v>28</v>
      </c>
      <c r="I53" s="72">
        <v>14</v>
      </c>
      <c r="J53" s="72">
        <v>9</v>
      </c>
      <c r="K53" s="72">
        <v>0</v>
      </c>
      <c r="L53" s="72">
        <v>1</v>
      </c>
      <c r="M53" s="72">
        <v>0</v>
      </c>
      <c r="N53" s="72">
        <v>24</v>
      </c>
      <c r="O53">
        <v>197645</v>
      </c>
      <c r="P53">
        <v>1.2142983632269979E-4</v>
      </c>
      <c r="Q53">
        <v>3.3076831305177759E-2</v>
      </c>
      <c r="R53">
        <v>6537</v>
      </c>
      <c r="S53">
        <v>-6513</v>
      </c>
      <c r="T53">
        <v>-0.99632859109683336</v>
      </c>
      <c r="U53" t="s">
        <v>111</v>
      </c>
      <c r="V53">
        <v>1</v>
      </c>
    </row>
    <row r="54" spans="1:22" ht="13.5" customHeight="1">
      <c r="A54" s="73" t="s">
        <v>267</v>
      </c>
      <c r="B54" s="72" t="s">
        <v>110</v>
      </c>
      <c r="C54" s="73" t="s">
        <v>67</v>
      </c>
      <c r="D54" s="72" t="s">
        <v>366</v>
      </c>
      <c r="E54" s="72" t="s">
        <v>361</v>
      </c>
      <c r="F54" s="72" t="s">
        <v>81</v>
      </c>
      <c r="G54" s="73" t="s">
        <v>28</v>
      </c>
      <c r="H54" s="73" t="s">
        <v>28</v>
      </c>
      <c r="I54" s="72">
        <v>21</v>
      </c>
      <c r="J54" s="72">
        <v>2</v>
      </c>
      <c r="K54" s="72">
        <v>2</v>
      </c>
      <c r="L54" s="72">
        <v>1</v>
      </c>
      <c r="M54" s="72">
        <v>0</v>
      </c>
      <c r="N54" s="72">
        <v>26</v>
      </c>
      <c r="O54">
        <v>197381</v>
      </c>
      <c r="P54">
        <v>1.317249380639474E-4</v>
      </c>
      <c r="Q54">
        <v>5.7872255065076053E-2</v>
      </c>
      <c r="R54">
        <v>11423</v>
      </c>
      <c r="S54">
        <v>-11397</v>
      </c>
      <c r="T54">
        <v>-0.99772389039656828</v>
      </c>
      <c r="U54" t="s">
        <v>111</v>
      </c>
      <c r="V54">
        <v>1</v>
      </c>
    </row>
    <row r="55" spans="1:22" ht="13.5" customHeight="1">
      <c r="A55" s="73" t="s">
        <v>267</v>
      </c>
      <c r="B55" s="72" t="s">
        <v>110</v>
      </c>
      <c r="C55" s="73" t="s">
        <v>67</v>
      </c>
      <c r="D55" s="72" t="s">
        <v>366</v>
      </c>
      <c r="E55" s="72" t="s">
        <v>360</v>
      </c>
      <c r="F55" s="72" t="s">
        <v>82</v>
      </c>
      <c r="G55" s="73" t="s">
        <v>41</v>
      </c>
      <c r="H55" s="73" t="s">
        <v>41</v>
      </c>
      <c r="I55" s="72">
        <v>41</v>
      </c>
      <c r="J55" s="72">
        <v>2</v>
      </c>
      <c r="K55" s="72">
        <v>0</v>
      </c>
      <c r="L55" s="72">
        <v>0</v>
      </c>
      <c r="M55" s="72">
        <v>0</v>
      </c>
      <c r="N55" s="72">
        <v>43</v>
      </c>
      <c r="O55">
        <v>197645</v>
      </c>
      <c r="P55">
        <v>2.1756179007817046E-4</v>
      </c>
      <c r="Q55">
        <v>2.2986359032561615E-4</v>
      </c>
      <c r="R55">
        <v>45</v>
      </c>
      <c r="S55">
        <v>-2</v>
      </c>
      <c r="T55">
        <v>-4.4444444444444398E-2</v>
      </c>
      <c r="U55" t="s">
        <v>111</v>
      </c>
      <c r="V55">
        <v>0</v>
      </c>
    </row>
    <row r="56" spans="1:22" ht="13.5" customHeight="1">
      <c r="A56" s="73" t="s">
        <v>267</v>
      </c>
      <c r="B56" s="72" t="s">
        <v>110</v>
      </c>
      <c r="C56" s="73" t="s">
        <v>67</v>
      </c>
      <c r="D56" s="72" t="s">
        <v>366</v>
      </c>
      <c r="E56" s="72" t="s">
        <v>361</v>
      </c>
      <c r="F56" s="72" t="s">
        <v>82</v>
      </c>
      <c r="G56" s="73" t="s">
        <v>41</v>
      </c>
      <c r="H56" s="73" t="s">
        <v>41</v>
      </c>
      <c r="I56" s="72">
        <v>33</v>
      </c>
      <c r="J56" s="72">
        <v>2</v>
      </c>
      <c r="K56" s="72">
        <v>0</v>
      </c>
      <c r="L56" s="72">
        <v>0</v>
      </c>
      <c r="M56" s="72">
        <v>0</v>
      </c>
      <c r="N56" s="72">
        <v>35</v>
      </c>
      <c r="O56">
        <v>197381</v>
      </c>
      <c r="P56">
        <v>1.7732203200915994E-4</v>
      </c>
      <c r="Q56">
        <v>1.7732203200915994E-4</v>
      </c>
      <c r="R56">
        <v>35</v>
      </c>
      <c r="S56">
        <v>0</v>
      </c>
      <c r="T56">
        <v>0</v>
      </c>
      <c r="U56" t="s">
        <v>111</v>
      </c>
      <c r="V56">
        <v>0</v>
      </c>
    </row>
    <row r="57" spans="1:22" ht="13.5" customHeight="1">
      <c r="A57" s="73" t="s">
        <v>267</v>
      </c>
      <c r="B57" s="72" t="s">
        <v>110</v>
      </c>
      <c r="C57" s="73" t="s">
        <v>67</v>
      </c>
      <c r="D57" s="72" t="s">
        <v>366</v>
      </c>
      <c r="E57" s="72" t="s">
        <v>360</v>
      </c>
      <c r="F57" s="72" t="s">
        <v>83</v>
      </c>
      <c r="G57" s="73" t="s">
        <v>27</v>
      </c>
      <c r="H57" s="73" t="s">
        <v>27</v>
      </c>
      <c r="I57" s="72">
        <v>6</v>
      </c>
      <c r="J57" s="72">
        <v>4</v>
      </c>
      <c r="K57" s="72">
        <v>0</v>
      </c>
      <c r="L57" s="72">
        <v>0</v>
      </c>
      <c r="M57" s="72">
        <v>0</v>
      </c>
      <c r="N57" s="72">
        <v>10</v>
      </c>
      <c r="O57">
        <v>197645</v>
      </c>
      <c r="P57">
        <v>5.0595765134458246E-5</v>
      </c>
      <c r="Q57">
        <v>1.1184681460272012E-3</v>
      </c>
      <c r="R57">
        <v>221</v>
      </c>
      <c r="S57">
        <v>-211</v>
      </c>
      <c r="T57">
        <v>-0.95475113122171951</v>
      </c>
      <c r="U57" t="s">
        <v>111</v>
      </c>
      <c r="V57">
        <v>0</v>
      </c>
    </row>
    <row r="58" spans="1:22" ht="13.5" customHeight="1">
      <c r="A58" s="73" t="s">
        <v>267</v>
      </c>
      <c r="B58" s="72" t="s">
        <v>110</v>
      </c>
      <c r="C58" s="73" t="s">
        <v>67</v>
      </c>
      <c r="D58" s="72" t="s">
        <v>366</v>
      </c>
      <c r="E58" s="72" t="s">
        <v>361</v>
      </c>
      <c r="F58" s="72" t="s">
        <v>83</v>
      </c>
      <c r="G58" s="73" t="s">
        <v>27</v>
      </c>
      <c r="H58" s="73" t="s">
        <v>27</v>
      </c>
      <c r="I58" s="72">
        <v>2</v>
      </c>
      <c r="J58" s="72">
        <v>4</v>
      </c>
      <c r="K58" s="72">
        <v>0</v>
      </c>
      <c r="L58" s="72">
        <v>0</v>
      </c>
      <c r="M58" s="72">
        <v>0</v>
      </c>
      <c r="N58" s="72">
        <v>6</v>
      </c>
      <c r="O58">
        <v>197381</v>
      </c>
      <c r="P58">
        <v>3.0398062630141707E-5</v>
      </c>
      <c r="Q58">
        <v>1.8065455767641828E-3</v>
      </c>
      <c r="R58">
        <v>357</v>
      </c>
      <c r="S58">
        <v>-351</v>
      </c>
      <c r="T58">
        <v>-0.98319327731092432</v>
      </c>
      <c r="U58" t="s">
        <v>111</v>
      </c>
      <c r="V58">
        <v>0</v>
      </c>
    </row>
    <row r="59" spans="1:22" ht="13.5" customHeight="1">
      <c r="A59" s="73" t="s">
        <v>267</v>
      </c>
      <c r="B59" s="72" t="s">
        <v>110</v>
      </c>
      <c r="C59" s="73" t="s">
        <v>67</v>
      </c>
      <c r="D59" s="72" t="s">
        <v>366</v>
      </c>
      <c r="E59" s="72" t="s">
        <v>360</v>
      </c>
      <c r="F59" s="72" t="s">
        <v>84</v>
      </c>
      <c r="G59" s="73" t="s">
        <v>345</v>
      </c>
      <c r="H59" s="73" t="s">
        <v>33</v>
      </c>
      <c r="I59" s="72">
        <v>172</v>
      </c>
      <c r="J59" s="72">
        <v>30</v>
      </c>
      <c r="K59" s="72">
        <v>2</v>
      </c>
      <c r="L59" s="72">
        <v>0</v>
      </c>
      <c r="M59" s="72">
        <v>0</v>
      </c>
      <c r="N59" s="72">
        <v>204</v>
      </c>
      <c r="O59">
        <v>197645</v>
      </c>
      <c r="P59">
        <v>1.0321536087429483E-3</v>
      </c>
      <c r="Q59">
        <v>1.1385225846706067E-2</v>
      </c>
      <c r="R59">
        <v>2250</v>
      </c>
      <c r="S59">
        <v>-2046</v>
      </c>
      <c r="T59">
        <v>-0.90933333333333333</v>
      </c>
      <c r="U59" t="s">
        <v>111</v>
      </c>
      <c r="V59">
        <v>1</v>
      </c>
    </row>
    <row r="60" spans="1:22" ht="13.5" customHeight="1">
      <c r="A60" s="73" t="s">
        <v>267</v>
      </c>
      <c r="B60" s="72" t="s">
        <v>110</v>
      </c>
      <c r="C60" s="73" t="s">
        <v>67</v>
      </c>
      <c r="D60" s="72" t="s">
        <v>366</v>
      </c>
      <c r="E60" s="72" t="s">
        <v>361</v>
      </c>
      <c r="F60" s="72" t="s">
        <v>84</v>
      </c>
      <c r="G60" s="73" t="s">
        <v>345</v>
      </c>
      <c r="H60" s="73" t="s">
        <v>33</v>
      </c>
      <c r="I60" s="72">
        <v>113</v>
      </c>
      <c r="J60" s="72">
        <v>34</v>
      </c>
      <c r="K60" s="72">
        <v>1</v>
      </c>
      <c r="L60" s="72">
        <v>1</v>
      </c>
      <c r="M60" s="72">
        <v>0</v>
      </c>
      <c r="N60" s="72">
        <v>149</v>
      </c>
      <c r="O60">
        <v>197381</v>
      </c>
      <c r="P60">
        <v>7.5488522198185234E-4</v>
      </c>
      <c r="Q60">
        <v>1.5026146348404538E-2</v>
      </c>
      <c r="R60">
        <v>2966</v>
      </c>
      <c r="S60">
        <v>-2817</v>
      </c>
      <c r="T60">
        <v>-0.94976399190829397</v>
      </c>
      <c r="U60" t="s">
        <v>111</v>
      </c>
      <c r="V60">
        <v>1</v>
      </c>
    </row>
    <row r="61" spans="1:22" ht="13.5" customHeight="1">
      <c r="A61" s="73" t="s">
        <v>267</v>
      </c>
      <c r="B61" s="72" t="s">
        <v>110</v>
      </c>
      <c r="C61" s="73" t="s">
        <v>67</v>
      </c>
      <c r="D61" s="72" t="s">
        <v>366</v>
      </c>
      <c r="E61" s="72" t="s">
        <v>360</v>
      </c>
      <c r="F61" s="72" t="s">
        <v>85</v>
      </c>
      <c r="G61" s="73" t="s">
        <v>346</v>
      </c>
      <c r="H61" s="73" t="s">
        <v>25</v>
      </c>
      <c r="I61" s="72">
        <v>39</v>
      </c>
      <c r="J61" s="72">
        <v>2</v>
      </c>
      <c r="K61" s="72">
        <v>0</v>
      </c>
      <c r="L61" s="72">
        <v>0</v>
      </c>
      <c r="M61" s="72">
        <v>0</v>
      </c>
      <c r="N61" s="72">
        <v>41</v>
      </c>
      <c r="O61">
        <v>197645</v>
      </c>
      <c r="P61">
        <v>2.0744263705127882E-4</v>
      </c>
      <c r="Q61">
        <v>3.8479089328219231E-3</v>
      </c>
      <c r="R61">
        <v>761</v>
      </c>
      <c r="S61">
        <v>-720</v>
      </c>
      <c r="T61">
        <v>-0.94612352168199743</v>
      </c>
      <c r="U61" t="s">
        <v>111</v>
      </c>
      <c r="V61">
        <v>1</v>
      </c>
    </row>
    <row r="62" spans="1:22" ht="13.5" customHeight="1">
      <c r="A62" s="73" t="s">
        <v>267</v>
      </c>
      <c r="B62" s="72" t="s">
        <v>110</v>
      </c>
      <c r="C62" s="73" t="s">
        <v>67</v>
      </c>
      <c r="D62" s="72" t="s">
        <v>366</v>
      </c>
      <c r="E62" s="72" t="s">
        <v>361</v>
      </c>
      <c r="F62" s="72" t="s">
        <v>85</v>
      </c>
      <c r="G62" s="73" t="s">
        <v>346</v>
      </c>
      <c r="H62" s="73" t="s">
        <v>25</v>
      </c>
      <c r="I62" s="72">
        <v>26</v>
      </c>
      <c r="J62" s="72">
        <v>5</v>
      </c>
      <c r="K62" s="72">
        <v>0</v>
      </c>
      <c r="L62" s="72">
        <v>0</v>
      </c>
      <c r="M62" s="72">
        <v>0</v>
      </c>
      <c r="N62" s="72">
        <v>31</v>
      </c>
      <c r="O62">
        <v>197381</v>
      </c>
      <c r="P62">
        <v>1.5705665692239881E-4</v>
      </c>
      <c r="Q62">
        <v>8.4250239252977518E-3</v>
      </c>
      <c r="R62">
        <v>1663</v>
      </c>
      <c r="S62">
        <v>-1632</v>
      </c>
      <c r="T62">
        <v>-0.98135898977751057</v>
      </c>
      <c r="U62" t="s">
        <v>111</v>
      </c>
      <c r="V62">
        <v>1</v>
      </c>
    </row>
    <row r="63" spans="1:22" ht="13.5" customHeight="1">
      <c r="A63" s="73" t="s">
        <v>267</v>
      </c>
      <c r="B63" s="72" t="s">
        <v>110</v>
      </c>
      <c r="C63" s="73" t="s">
        <v>67</v>
      </c>
      <c r="D63" s="72" t="s">
        <v>366</v>
      </c>
      <c r="E63" s="72" t="s">
        <v>360</v>
      </c>
      <c r="F63" s="72" t="s">
        <v>86</v>
      </c>
      <c r="G63" s="73" t="s">
        <v>347</v>
      </c>
      <c r="H63" s="73" t="s">
        <v>40</v>
      </c>
      <c r="I63" s="72">
        <v>3</v>
      </c>
      <c r="J63" s="72">
        <v>4</v>
      </c>
      <c r="K63" s="72">
        <v>0</v>
      </c>
      <c r="L63" s="72">
        <v>0</v>
      </c>
      <c r="M63" s="72">
        <v>0</v>
      </c>
      <c r="N63" s="72">
        <v>7</v>
      </c>
      <c r="O63">
        <v>197645</v>
      </c>
      <c r="P63">
        <v>3.5417035594120773E-5</v>
      </c>
      <c r="Q63">
        <v>1.340586000038578E-3</v>
      </c>
      <c r="R63">
        <v>265</v>
      </c>
      <c r="S63">
        <v>-258</v>
      </c>
      <c r="T63">
        <v>-0.97358490566037736</v>
      </c>
      <c r="U63" t="s">
        <v>111</v>
      </c>
      <c r="V63">
        <v>0</v>
      </c>
    </row>
    <row r="64" spans="1:22" ht="13.5" customHeight="1">
      <c r="A64" s="73" t="s">
        <v>267</v>
      </c>
      <c r="B64" s="72" t="s">
        <v>110</v>
      </c>
      <c r="C64" s="73" t="s">
        <v>67</v>
      </c>
      <c r="D64" s="72" t="s">
        <v>366</v>
      </c>
      <c r="E64" s="72" t="s">
        <v>361</v>
      </c>
      <c r="F64" s="72" t="s">
        <v>86</v>
      </c>
      <c r="G64" s="73" t="s">
        <v>347</v>
      </c>
      <c r="H64" s="73" t="s">
        <v>40</v>
      </c>
      <c r="I64" s="72">
        <v>1</v>
      </c>
      <c r="J64" s="72">
        <v>0</v>
      </c>
      <c r="K64" s="72">
        <v>0</v>
      </c>
      <c r="L64" s="72">
        <v>0</v>
      </c>
      <c r="M64" s="72">
        <v>0</v>
      </c>
      <c r="N64" s="72">
        <v>1</v>
      </c>
      <c r="O64">
        <v>197381</v>
      </c>
      <c r="P64">
        <v>5.0663437716902842E-6</v>
      </c>
      <c r="Q64">
        <v>1.3016328077373009E-3</v>
      </c>
      <c r="R64">
        <v>257</v>
      </c>
      <c r="S64">
        <v>-256</v>
      </c>
      <c r="T64">
        <v>-0.99610894941634243</v>
      </c>
      <c r="U64" t="s">
        <v>111</v>
      </c>
      <c r="V64">
        <v>0</v>
      </c>
    </row>
    <row r="65" spans="1:22" ht="13.5" customHeight="1">
      <c r="A65" s="73" t="s">
        <v>267</v>
      </c>
      <c r="B65" s="72" t="s">
        <v>110</v>
      </c>
      <c r="C65" s="73" t="s">
        <v>67</v>
      </c>
      <c r="D65" s="72" t="s">
        <v>366</v>
      </c>
      <c r="E65" s="72" t="s">
        <v>360</v>
      </c>
      <c r="F65" s="72" t="s">
        <v>87</v>
      </c>
      <c r="G65" s="73" t="s">
        <v>348</v>
      </c>
      <c r="H65" s="73" t="s">
        <v>38</v>
      </c>
      <c r="I65" s="72">
        <v>25</v>
      </c>
      <c r="J65" s="72">
        <v>8</v>
      </c>
      <c r="K65" s="72">
        <v>0</v>
      </c>
      <c r="L65" s="72">
        <v>0</v>
      </c>
      <c r="M65" s="72">
        <v>0</v>
      </c>
      <c r="N65" s="72">
        <v>33</v>
      </c>
      <c r="O65">
        <v>197645</v>
      </c>
      <c r="P65">
        <v>1.6696602494371222E-4</v>
      </c>
      <c r="Q65">
        <v>1.4119820533122197E-3</v>
      </c>
      <c r="R65">
        <v>279</v>
      </c>
      <c r="S65">
        <v>-246</v>
      </c>
      <c r="T65">
        <v>-0.88172043010752688</v>
      </c>
      <c r="U65" t="s">
        <v>111</v>
      </c>
      <c r="V65">
        <v>0</v>
      </c>
    </row>
    <row r="66" spans="1:22" ht="13.5" customHeight="1">
      <c r="A66" s="73" t="s">
        <v>267</v>
      </c>
      <c r="B66" s="72" t="s">
        <v>110</v>
      </c>
      <c r="C66" s="73" t="s">
        <v>67</v>
      </c>
      <c r="D66" s="72" t="s">
        <v>366</v>
      </c>
      <c r="E66" s="72" t="s">
        <v>361</v>
      </c>
      <c r="F66" s="72" t="s">
        <v>87</v>
      </c>
      <c r="G66" s="73" t="s">
        <v>348</v>
      </c>
      <c r="H66" s="73" t="s">
        <v>38</v>
      </c>
      <c r="I66" s="72">
        <v>10</v>
      </c>
      <c r="J66" s="72">
        <v>9</v>
      </c>
      <c r="K66" s="72">
        <v>0</v>
      </c>
      <c r="L66" s="72">
        <v>0</v>
      </c>
      <c r="M66" s="72">
        <v>0</v>
      </c>
      <c r="N66" s="72">
        <v>19</v>
      </c>
      <c r="O66">
        <v>197381</v>
      </c>
      <c r="P66">
        <v>9.6260531662115405E-5</v>
      </c>
      <c r="Q66">
        <v>1.2779467655300485E-3</v>
      </c>
      <c r="R66">
        <v>252</v>
      </c>
      <c r="S66">
        <v>-233</v>
      </c>
      <c r="T66">
        <v>-0.92460317460317465</v>
      </c>
      <c r="U66" t="s">
        <v>111</v>
      </c>
      <c r="V66">
        <v>0</v>
      </c>
    </row>
    <row r="67" spans="1:22" ht="13.5" customHeight="1">
      <c r="A67" s="73" t="s">
        <v>267</v>
      </c>
      <c r="B67" s="72" t="s">
        <v>110</v>
      </c>
      <c r="C67" s="73" t="s">
        <v>67</v>
      </c>
      <c r="D67" s="72" t="s">
        <v>366</v>
      </c>
      <c r="E67" s="72" t="s">
        <v>360</v>
      </c>
      <c r="F67" s="72" t="s">
        <v>88</v>
      </c>
      <c r="G67" s="73" t="s">
        <v>349</v>
      </c>
      <c r="H67" s="73" t="s">
        <v>34</v>
      </c>
      <c r="I67" s="72">
        <v>18</v>
      </c>
      <c r="J67" s="72">
        <v>2</v>
      </c>
      <c r="K67" s="72">
        <v>0</v>
      </c>
      <c r="L67" s="72">
        <v>0</v>
      </c>
      <c r="M67" s="72">
        <v>0</v>
      </c>
      <c r="N67" s="72">
        <v>20</v>
      </c>
      <c r="O67">
        <v>197645</v>
      </c>
      <c r="P67">
        <v>1.0119153026891649E-4</v>
      </c>
      <c r="Q67">
        <v>1.1176036370409718E-3</v>
      </c>
      <c r="R67">
        <v>221</v>
      </c>
      <c r="S67">
        <v>-201</v>
      </c>
      <c r="T67">
        <v>-0.9095022624434389</v>
      </c>
      <c r="U67" t="s">
        <v>111</v>
      </c>
      <c r="V67">
        <v>0</v>
      </c>
    </row>
    <row r="68" spans="1:22" ht="13.5" customHeight="1">
      <c r="A68" s="73" t="s">
        <v>267</v>
      </c>
      <c r="B68" s="72" t="s">
        <v>110</v>
      </c>
      <c r="C68" s="73" t="s">
        <v>67</v>
      </c>
      <c r="D68" s="72" t="s">
        <v>366</v>
      </c>
      <c r="E68" s="72" t="s">
        <v>361</v>
      </c>
      <c r="F68" s="72" t="s">
        <v>88</v>
      </c>
      <c r="G68" s="73" t="s">
        <v>349</v>
      </c>
      <c r="H68" s="73" t="s">
        <v>34</v>
      </c>
      <c r="I68" s="72">
        <v>15</v>
      </c>
      <c r="J68" s="72">
        <v>4</v>
      </c>
      <c r="K68" s="72">
        <v>0</v>
      </c>
      <c r="L68" s="72">
        <v>0</v>
      </c>
      <c r="M68" s="72">
        <v>0</v>
      </c>
      <c r="N68" s="72">
        <v>19</v>
      </c>
      <c r="O68">
        <v>197381</v>
      </c>
      <c r="P68">
        <v>9.6260531662115405E-5</v>
      </c>
      <c r="Q68">
        <v>1.2230512595980576E-3</v>
      </c>
      <c r="R68">
        <v>241</v>
      </c>
      <c r="S68">
        <v>-222</v>
      </c>
      <c r="T68">
        <v>-0.92116182572614114</v>
      </c>
      <c r="U68" t="s">
        <v>111</v>
      </c>
      <c r="V68">
        <v>0</v>
      </c>
    </row>
    <row r="69" spans="1:22" ht="13.5" customHeight="1">
      <c r="A69" s="73" t="s">
        <v>267</v>
      </c>
      <c r="B69" s="72" t="s">
        <v>110</v>
      </c>
      <c r="C69" s="73" t="s">
        <v>67</v>
      </c>
      <c r="D69" s="72" t="s">
        <v>366</v>
      </c>
      <c r="E69" s="72" t="s">
        <v>360</v>
      </c>
      <c r="F69" s="72" t="s">
        <v>89</v>
      </c>
      <c r="G69" s="73" t="s">
        <v>350</v>
      </c>
      <c r="H69" s="73" t="s">
        <v>39</v>
      </c>
      <c r="I69" s="72">
        <v>0</v>
      </c>
      <c r="J69" s="72">
        <v>0</v>
      </c>
      <c r="K69" s="72">
        <v>0</v>
      </c>
      <c r="L69" s="72">
        <v>0</v>
      </c>
      <c r="M69" s="72">
        <v>0</v>
      </c>
      <c r="N69" s="72">
        <v>0</v>
      </c>
      <c r="O69">
        <v>197645</v>
      </c>
      <c r="P69">
        <v>0</v>
      </c>
      <c r="Q69">
        <v>1.5175508049617312E-4</v>
      </c>
      <c r="R69">
        <v>30</v>
      </c>
      <c r="S69">
        <v>-30</v>
      </c>
      <c r="T69">
        <v>-1</v>
      </c>
      <c r="U69" t="s">
        <v>111</v>
      </c>
      <c r="V69">
        <v>0</v>
      </c>
    </row>
    <row r="70" spans="1:22" ht="13.5" customHeight="1">
      <c r="A70" s="73" t="s">
        <v>267</v>
      </c>
      <c r="B70" s="72" t="s">
        <v>110</v>
      </c>
      <c r="C70" s="73" t="s">
        <v>67</v>
      </c>
      <c r="D70" s="72" t="s">
        <v>366</v>
      </c>
      <c r="E70" s="72" t="s">
        <v>361</v>
      </c>
      <c r="F70" s="72" t="s">
        <v>89</v>
      </c>
      <c r="G70" s="73" t="s">
        <v>350</v>
      </c>
      <c r="H70" s="73" t="s">
        <v>39</v>
      </c>
      <c r="I70" s="72">
        <v>0</v>
      </c>
      <c r="J70" s="72">
        <v>0</v>
      </c>
      <c r="K70" s="72">
        <v>0</v>
      </c>
      <c r="L70" s="72">
        <v>0</v>
      </c>
      <c r="M70" s="72">
        <v>0</v>
      </c>
      <c r="N70" s="72">
        <v>0</v>
      </c>
      <c r="O70">
        <v>197381</v>
      </c>
      <c r="P70">
        <v>0</v>
      </c>
      <c r="Q70">
        <v>2.0551288308885864E-4</v>
      </c>
      <c r="R70">
        <v>41</v>
      </c>
      <c r="S70">
        <v>-41</v>
      </c>
      <c r="T70">
        <v>-1</v>
      </c>
      <c r="U70" t="s">
        <v>111</v>
      </c>
      <c r="V70">
        <v>0</v>
      </c>
    </row>
    <row r="71" spans="1:22" ht="13.5" customHeight="1">
      <c r="A71" s="73" t="s">
        <v>267</v>
      </c>
      <c r="B71" s="72" t="s">
        <v>110</v>
      </c>
      <c r="C71" s="73" t="s">
        <v>67</v>
      </c>
      <c r="D71" s="72" t="s">
        <v>366</v>
      </c>
      <c r="E71" s="72" t="s">
        <v>360</v>
      </c>
      <c r="F71" s="72" t="s">
        <v>90</v>
      </c>
      <c r="G71" s="73" t="s">
        <v>351</v>
      </c>
      <c r="H71" s="73" t="s">
        <v>37</v>
      </c>
      <c r="I71" s="72">
        <v>14</v>
      </c>
      <c r="J71" s="72">
        <v>5</v>
      </c>
      <c r="K71" s="72">
        <v>0</v>
      </c>
      <c r="L71" s="72">
        <v>0</v>
      </c>
      <c r="M71" s="72">
        <v>0</v>
      </c>
      <c r="N71" s="72">
        <v>19</v>
      </c>
      <c r="O71">
        <v>197645</v>
      </c>
      <c r="P71">
        <v>9.613195375547067E-5</v>
      </c>
      <c r="Q71">
        <v>5.6475732480023276E-4</v>
      </c>
      <c r="R71">
        <v>112</v>
      </c>
      <c r="S71">
        <v>-93</v>
      </c>
      <c r="T71">
        <v>-0.83035714285714279</v>
      </c>
      <c r="U71" t="s">
        <v>111</v>
      </c>
      <c r="V71">
        <v>0</v>
      </c>
    </row>
    <row r="72" spans="1:22" ht="13.5" customHeight="1">
      <c r="A72" s="73" t="s">
        <v>267</v>
      </c>
      <c r="B72" s="72" t="s">
        <v>110</v>
      </c>
      <c r="C72" s="73" t="s">
        <v>67</v>
      </c>
      <c r="D72" s="72" t="s">
        <v>366</v>
      </c>
      <c r="E72" s="72" t="s">
        <v>361</v>
      </c>
      <c r="F72" s="72" t="s">
        <v>90</v>
      </c>
      <c r="G72" s="73" t="s">
        <v>351</v>
      </c>
      <c r="H72" s="73" t="s">
        <v>37</v>
      </c>
      <c r="I72" s="72">
        <v>12</v>
      </c>
      <c r="J72" s="72">
        <v>4</v>
      </c>
      <c r="K72" s="72">
        <v>0</v>
      </c>
      <c r="L72" s="72">
        <v>0</v>
      </c>
      <c r="M72" s="72">
        <v>0</v>
      </c>
      <c r="N72" s="72">
        <v>16</v>
      </c>
      <c r="O72">
        <v>197381</v>
      </c>
      <c r="P72">
        <v>8.1061500347044547E-5</v>
      </c>
      <c r="Q72">
        <v>5.7015251579797593E-4</v>
      </c>
      <c r="R72">
        <v>113</v>
      </c>
      <c r="S72">
        <v>-97</v>
      </c>
      <c r="T72">
        <v>-0.8584070796460177</v>
      </c>
      <c r="U72" t="s">
        <v>111</v>
      </c>
      <c r="V72">
        <v>0</v>
      </c>
    </row>
    <row r="73" spans="1:22" ht="13.5" customHeight="1">
      <c r="A73" s="73" t="s">
        <v>267</v>
      </c>
      <c r="B73" s="72" t="s">
        <v>110</v>
      </c>
      <c r="C73" s="73" t="s">
        <v>67</v>
      </c>
      <c r="D73" s="72" t="s">
        <v>366</v>
      </c>
      <c r="E73" s="72" t="s">
        <v>360</v>
      </c>
      <c r="F73" s="72" t="s">
        <v>91</v>
      </c>
      <c r="G73" s="73" t="s">
        <v>352</v>
      </c>
      <c r="H73" s="73" t="s">
        <v>29</v>
      </c>
      <c r="I73" s="72">
        <v>36</v>
      </c>
      <c r="J73" s="72">
        <v>9</v>
      </c>
      <c r="K73" s="72">
        <v>1</v>
      </c>
      <c r="L73" s="72">
        <v>0</v>
      </c>
      <c r="M73" s="72">
        <v>0</v>
      </c>
      <c r="N73" s="72">
        <v>46</v>
      </c>
      <c r="O73">
        <v>197645</v>
      </c>
      <c r="P73">
        <v>2.3274051961850794E-4</v>
      </c>
      <c r="Q73">
        <v>3.4150560725363876E-3</v>
      </c>
      <c r="R73">
        <v>675</v>
      </c>
      <c r="S73">
        <v>-629</v>
      </c>
      <c r="T73">
        <v>-0.93185185185185182</v>
      </c>
      <c r="U73" t="s">
        <v>111</v>
      </c>
      <c r="V73">
        <v>1</v>
      </c>
    </row>
    <row r="74" spans="1:22" ht="13.5" customHeight="1">
      <c r="A74" s="73" t="s">
        <v>267</v>
      </c>
      <c r="B74" s="72" t="s">
        <v>110</v>
      </c>
      <c r="C74" s="73" t="s">
        <v>67</v>
      </c>
      <c r="D74" s="72" t="s">
        <v>366</v>
      </c>
      <c r="E74" s="72" t="s">
        <v>361</v>
      </c>
      <c r="F74" s="72" t="s">
        <v>91</v>
      </c>
      <c r="G74" s="73" t="s">
        <v>352</v>
      </c>
      <c r="H74" s="73" t="s">
        <v>29</v>
      </c>
      <c r="I74" s="72">
        <v>28</v>
      </c>
      <c r="J74" s="72">
        <v>10</v>
      </c>
      <c r="K74" s="72">
        <v>0</v>
      </c>
      <c r="L74" s="72">
        <v>0</v>
      </c>
      <c r="M74" s="72">
        <v>0</v>
      </c>
      <c r="N74" s="72">
        <v>38</v>
      </c>
      <c r="O74">
        <v>197381</v>
      </c>
      <c r="P74">
        <v>1.9252106332423081E-4</v>
      </c>
      <c r="Q74">
        <v>3.3231791747438382E-3</v>
      </c>
      <c r="R74">
        <v>656</v>
      </c>
      <c r="S74">
        <v>-618</v>
      </c>
      <c r="T74">
        <v>-0.94207317073170727</v>
      </c>
      <c r="U74" t="s">
        <v>111</v>
      </c>
      <c r="V74">
        <v>1</v>
      </c>
    </row>
    <row r="75" spans="1:22" ht="13.5" customHeight="1">
      <c r="A75" s="73" t="s">
        <v>267</v>
      </c>
      <c r="B75" s="72" t="s">
        <v>110</v>
      </c>
      <c r="C75" s="73" t="s">
        <v>67</v>
      </c>
      <c r="D75" s="72" t="s">
        <v>366</v>
      </c>
      <c r="E75" s="72" t="s">
        <v>360</v>
      </c>
      <c r="F75" s="72" t="s">
        <v>92</v>
      </c>
      <c r="G75" s="73" t="s">
        <v>353</v>
      </c>
      <c r="H75" s="73" t="s">
        <v>30</v>
      </c>
      <c r="I75" s="72">
        <v>1</v>
      </c>
      <c r="J75" s="72">
        <v>0</v>
      </c>
      <c r="K75" s="72">
        <v>0</v>
      </c>
      <c r="L75" s="72">
        <v>0</v>
      </c>
      <c r="M75" s="72">
        <v>0</v>
      </c>
      <c r="N75" s="72">
        <v>1</v>
      </c>
      <c r="O75">
        <v>197645</v>
      </c>
      <c r="P75">
        <v>5.0595765134458244E-6</v>
      </c>
      <c r="Q75">
        <v>1.4829141023426633E-3</v>
      </c>
      <c r="R75">
        <v>293</v>
      </c>
      <c r="S75">
        <v>-292</v>
      </c>
      <c r="T75">
        <v>-0.9965870307167235</v>
      </c>
      <c r="U75" t="s">
        <v>111</v>
      </c>
      <c r="V75">
        <v>0</v>
      </c>
    </row>
    <row r="76" spans="1:22" ht="13.5" customHeight="1">
      <c r="A76" s="73" t="s">
        <v>267</v>
      </c>
      <c r="B76" s="72" t="s">
        <v>110</v>
      </c>
      <c r="C76" s="73" t="s">
        <v>67</v>
      </c>
      <c r="D76" s="72" t="s">
        <v>366</v>
      </c>
      <c r="E76" s="72" t="s">
        <v>361</v>
      </c>
      <c r="F76" s="72" t="s">
        <v>92</v>
      </c>
      <c r="G76" s="73" t="s">
        <v>353</v>
      </c>
      <c r="H76" s="73" t="s">
        <v>30</v>
      </c>
      <c r="I76" s="72">
        <v>1</v>
      </c>
      <c r="J76" s="72">
        <v>0</v>
      </c>
      <c r="K76" s="72">
        <v>0</v>
      </c>
      <c r="L76" s="72">
        <v>0</v>
      </c>
      <c r="M76" s="72">
        <v>0</v>
      </c>
      <c r="N76" s="72">
        <v>1</v>
      </c>
      <c r="O76">
        <v>197381</v>
      </c>
      <c r="P76">
        <v>5.0663437716902842E-6</v>
      </c>
      <c r="Q76">
        <v>2.6386975787045489E-3</v>
      </c>
      <c r="R76">
        <v>521</v>
      </c>
      <c r="S76">
        <v>-520</v>
      </c>
      <c r="T76">
        <v>-0.99808061420345484</v>
      </c>
      <c r="U76" t="s">
        <v>111</v>
      </c>
      <c r="V76">
        <v>1</v>
      </c>
    </row>
    <row r="77" spans="1:22" ht="13.5" customHeight="1">
      <c r="A77" s="73" t="s">
        <v>267</v>
      </c>
      <c r="B77" s="72" t="s">
        <v>110</v>
      </c>
      <c r="C77" s="73" t="s">
        <v>67</v>
      </c>
      <c r="D77" s="72" t="s">
        <v>366</v>
      </c>
      <c r="E77" s="72" t="s">
        <v>360</v>
      </c>
      <c r="F77" s="72" t="s">
        <v>93</v>
      </c>
      <c r="G77" s="73" t="s">
        <v>354</v>
      </c>
      <c r="H77" s="73" t="s">
        <v>42</v>
      </c>
      <c r="I77" s="72">
        <v>1</v>
      </c>
      <c r="J77" s="72">
        <v>7</v>
      </c>
      <c r="K77" s="72">
        <v>7</v>
      </c>
      <c r="L77" s="72">
        <v>3</v>
      </c>
      <c r="M77" s="72">
        <v>3</v>
      </c>
      <c r="N77" s="72">
        <v>21</v>
      </c>
      <c r="O77">
        <v>197645</v>
      </c>
      <c r="P77">
        <v>1.0625110678236231E-4</v>
      </c>
      <c r="Q77">
        <v>1.0541789410186882E-4</v>
      </c>
      <c r="R77">
        <v>21</v>
      </c>
      <c r="S77">
        <v>0</v>
      </c>
      <c r="T77">
        <v>0</v>
      </c>
      <c r="U77" t="s">
        <v>111</v>
      </c>
      <c r="V77">
        <v>0</v>
      </c>
    </row>
    <row r="78" spans="1:22" ht="13.5" customHeight="1">
      <c r="A78" s="73" t="s">
        <v>267</v>
      </c>
      <c r="B78" s="72" t="s">
        <v>110</v>
      </c>
      <c r="C78" s="73" t="s">
        <v>67</v>
      </c>
      <c r="D78" s="72" t="s">
        <v>366</v>
      </c>
      <c r="E78" s="72" t="s">
        <v>361</v>
      </c>
      <c r="F78" s="72" t="s">
        <v>93</v>
      </c>
      <c r="G78" s="73" t="s">
        <v>354</v>
      </c>
      <c r="H78" s="73" t="s">
        <v>42</v>
      </c>
      <c r="I78" s="72">
        <v>0</v>
      </c>
      <c r="J78" s="72">
        <v>10</v>
      </c>
      <c r="K78" s="72">
        <v>6</v>
      </c>
      <c r="L78" s="72">
        <v>9</v>
      </c>
      <c r="M78" s="72">
        <v>3</v>
      </c>
      <c r="N78" s="72">
        <v>28</v>
      </c>
      <c r="O78">
        <v>197381</v>
      </c>
      <c r="P78">
        <v>1.4185762560732797E-4</v>
      </c>
      <c r="Q78">
        <v>1.2844555193053666E-4</v>
      </c>
      <c r="R78">
        <v>25</v>
      </c>
      <c r="S78">
        <v>3</v>
      </c>
      <c r="T78">
        <v>0.12000000000000011</v>
      </c>
      <c r="U78" t="s">
        <v>111</v>
      </c>
      <c r="V78">
        <v>0</v>
      </c>
    </row>
    <row r="79" spans="1:22" ht="13.5" customHeight="1">
      <c r="A79" s="73" t="s">
        <v>267</v>
      </c>
      <c r="B79" s="72" t="s">
        <v>110</v>
      </c>
      <c r="C79" s="73" t="s">
        <v>67</v>
      </c>
      <c r="D79" s="72" t="s">
        <v>366</v>
      </c>
      <c r="E79" s="72" t="s">
        <v>360</v>
      </c>
      <c r="F79" s="72" t="s">
        <v>94</v>
      </c>
      <c r="G79" s="73" t="s">
        <v>36</v>
      </c>
      <c r="H79" s="73" t="s">
        <v>36</v>
      </c>
      <c r="I79" s="72">
        <v>39</v>
      </c>
      <c r="J79" s="72">
        <v>29</v>
      </c>
      <c r="K79" s="72">
        <v>4</v>
      </c>
      <c r="L79" s="72">
        <v>0</v>
      </c>
      <c r="M79" s="72">
        <v>0</v>
      </c>
      <c r="N79" s="72">
        <v>72</v>
      </c>
      <c r="O79">
        <v>197645</v>
      </c>
      <c r="P79">
        <v>3.6428950896809939E-4</v>
      </c>
      <c r="Q79">
        <v>9.0732339598185356E-4</v>
      </c>
      <c r="R79">
        <v>179</v>
      </c>
      <c r="S79">
        <v>-107</v>
      </c>
      <c r="T79">
        <v>-0.5977653631284916</v>
      </c>
      <c r="U79" t="s">
        <v>111</v>
      </c>
      <c r="V79">
        <v>0</v>
      </c>
    </row>
    <row r="80" spans="1:22" ht="13.5" customHeight="1">
      <c r="A80" s="73" t="s">
        <v>267</v>
      </c>
      <c r="B80" s="72" t="s">
        <v>110</v>
      </c>
      <c r="C80" s="73" t="s">
        <v>67</v>
      </c>
      <c r="D80" s="72" t="s">
        <v>366</v>
      </c>
      <c r="E80" s="72" t="s">
        <v>361</v>
      </c>
      <c r="F80" s="72" t="s">
        <v>94</v>
      </c>
      <c r="G80" s="73" t="s">
        <v>36</v>
      </c>
      <c r="H80" s="73" t="s">
        <v>36</v>
      </c>
      <c r="I80" s="72">
        <v>21</v>
      </c>
      <c r="J80" s="72">
        <v>18</v>
      </c>
      <c r="K80" s="72">
        <v>1</v>
      </c>
      <c r="L80" s="72">
        <v>0</v>
      </c>
      <c r="M80" s="72">
        <v>2</v>
      </c>
      <c r="N80" s="72">
        <v>42</v>
      </c>
      <c r="O80">
        <v>197381</v>
      </c>
      <c r="P80">
        <v>2.1278643841099194E-4</v>
      </c>
      <c r="Q80">
        <v>6.1052108205611477E-4</v>
      </c>
      <c r="R80">
        <v>121</v>
      </c>
      <c r="S80">
        <v>-79</v>
      </c>
      <c r="T80">
        <v>-0.65289256198347112</v>
      </c>
      <c r="U80" t="s">
        <v>111</v>
      </c>
      <c r="V80">
        <v>0</v>
      </c>
    </row>
    <row r="81" spans="1:22" ht="13.5" customHeight="1">
      <c r="A81" s="73" t="s">
        <v>267</v>
      </c>
      <c r="B81" s="72" t="s">
        <v>110</v>
      </c>
      <c r="C81" s="73" t="s">
        <v>67</v>
      </c>
      <c r="D81" s="72" t="s">
        <v>366</v>
      </c>
      <c r="E81" s="72" t="s">
        <v>360</v>
      </c>
      <c r="F81" s="72" t="s">
        <v>95</v>
      </c>
      <c r="G81" s="73" t="s">
        <v>355</v>
      </c>
      <c r="H81" s="73" t="s">
        <v>43</v>
      </c>
      <c r="I81" s="72">
        <v>35</v>
      </c>
      <c r="J81" s="72">
        <v>21</v>
      </c>
      <c r="K81" s="72">
        <v>3</v>
      </c>
      <c r="L81" s="72">
        <v>1</v>
      </c>
      <c r="M81" s="72">
        <v>0</v>
      </c>
      <c r="N81" s="72">
        <v>60</v>
      </c>
      <c r="O81">
        <v>197645</v>
      </c>
      <c r="P81">
        <v>3.0357459080674947E-4</v>
      </c>
      <c r="Q81">
        <v>3.8789480867447722E-4</v>
      </c>
      <c r="R81">
        <v>77</v>
      </c>
      <c r="S81">
        <v>-17</v>
      </c>
      <c r="T81">
        <v>-0.22077922077922074</v>
      </c>
      <c r="U81" t="s">
        <v>111</v>
      </c>
      <c r="V81">
        <v>0</v>
      </c>
    </row>
    <row r="82" spans="1:22" ht="13.5" customHeight="1">
      <c r="A82" s="73" t="s">
        <v>267</v>
      </c>
      <c r="B82" s="72" t="s">
        <v>110</v>
      </c>
      <c r="C82" s="73" t="s">
        <v>67</v>
      </c>
      <c r="D82" s="72" t="s">
        <v>366</v>
      </c>
      <c r="E82" s="72" t="s">
        <v>361</v>
      </c>
      <c r="F82" s="72" t="s">
        <v>95</v>
      </c>
      <c r="G82" s="73" t="s">
        <v>355</v>
      </c>
      <c r="H82" s="73" t="s">
        <v>43</v>
      </c>
      <c r="I82" s="72">
        <v>11</v>
      </c>
      <c r="J82" s="72">
        <v>9</v>
      </c>
      <c r="K82" s="72">
        <v>2</v>
      </c>
      <c r="L82" s="72">
        <v>0</v>
      </c>
      <c r="M82" s="72">
        <v>0</v>
      </c>
      <c r="N82" s="72">
        <v>22</v>
      </c>
      <c r="O82">
        <v>197381</v>
      </c>
      <c r="P82">
        <v>1.1145956297718625E-4</v>
      </c>
      <c r="Q82">
        <v>3.2508311784263023E-4</v>
      </c>
      <c r="R82">
        <v>64</v>
      </c>
      <c r="S82">
        <v>-42</v>
      </c>
      <c r="T82">
        <v>-0.65625</v>
      </c>
      <c r="U82" t="s">
        <v>111</v>
      </c>
      <c r="V82">
        <v>0</v>
      </c>
    </row>
    <row r="83" spans="1:22" ht="13.5" customHeight="1">
      <c r="A83" s="73" t="s">
        <v>267</v>
      </c>
      <c r="B83" s="72" t="s">
        <v>110</v>
      </c>
      <c r="C83" s="73" t="s">
        <v>67</v>
      </c>
      <c r="D83" s="72" t="s">
        <v>366</v>
      </c>
      <c r="E83" s="72" t="s">
        <v>360</v>
      </c>
      <c r="F83" s="72" t="s">
        <v>96</v>
      </c>
      <c r="G83" s="73" t="s">
        <v>32</v>
      </c>
      <c r="H83" s="73" t="s">
        <v>32</v>
      </c>
      <c r="I83" s="72">
        <v>239</v>
      </c>
      <c r="J83" s="72">
        <v>99</v>
      </c>
      <c r="K83" s="72">
        <v>0</v>
      </c>
      <c r="L83" s="72">
        <v>0</v>
      </c>
      <c r="M83" s="72">
        <v>0</v>
      </c>
      <c r="N83" s="72">
        <v>338</v>
      </c>
      <c r="O83">
        <v>197645</v>
      </c>
      <c r="P83">
        <v>1.7101368615446888E-3</v>
      </c>
      <c r="Q83">
        <v>5.0169086297646428E-3</v>
      </c>
      <c r="R83">
        <v>992</v>
      </c>
      <c r="S83">
        <v>-654</v>
      </c>
      <c r="T83">
        <v>-0.65927419354838712</v>
      </c>
      <c r="U83" t="s">
        <v>111</v>
      </c>
      <c r="V83">
        <v>1</v>
      </c>
    </row>
    <row r="84" spans="1:22" ht="13.5" customHeight="1">
      <c r="A84" s="73" t="s">
        <v>267</v>
      </c>
      <c r="B84" s="72" t="s">
        <v>110</v>
      </c>
      <c r="C84" s="73" t="s">
        <v>67</v>
      </c>
      <c r="D84" s="72" t="s">
        <v>366</v>
      </c>
      <c r="E84" s="72" t="s">
        <v>361</v>
      </c>
      <c r="F84" s="72" t="s">
        <v>96</v>
      </c>
      <c r="G84" s="73" t="s">
        <v>32</v>
      </c>
      <c r="H84" s="73" t="s">
        <v>32</v>
      </c>
      <c r="I84" s="72">
        <v>71</v>
      </c>
      <c r="J84" s="72">
        <v>38</v>
      </c>
      <c r="K84" s="72">
        <v>0</v>
      </c>
      <c r="L84" s="72">
        <v>0</v>
      </c>
      <c r="M84" s="72">
        <v>0</v>
      </c>
      <c r="N84" s="72">
        <v>109</v>
      </c>
      <c r="O84">
        <v>197381</v>
      </c>
      <c r="P84">
        <v>5.5223147111424097E-4</v>
      </c>
      <c r="Q84">
        <v>3.3863603968607059E-3</v>
      </c>
      <c r="R84">
        <v>668</v>
      </c>
      <c r="S84">
        <v>-559</v>
      </c>
      <c r="T84">
        <v>-0.83682634730538918</v>
      </c>
      <c r="U84" t="s">
        <v>111</v>
      </c>
      <c r="V84">
        <v>1</v>
      </c>
    </row>
    <row r="85" spans="1:22" ht="13.5" customHeight="1">
      <c r="A85" s="73" t="s">
        <v>267</v>
      </c>
      <c r="B85" s="72" t="s">
        <v>110</v>
      </c>
      <c r="C85" s="73" t="s">
        <v>67</v>
      </c>
      <c r="D85" s="72" t="s">
        <v>366</v>
      </c>
      <c r="E85" s="72" t="s">
        <v>360</v>
      </c>
      <c r="F85" s="72" t="s">
        <v>97</v>
      </c>
      <c r="G85" s="73" t="s">
        <v>31</v>
      </c>
      <c r="H85" s="73" t="s">
        <v>31</v>
      </c>
      <c r="I85" s="72">
        <v>197</v>
      </c>
      <c r="J85" s="72">
        <v>69</v>
      </c>
      <c r="K85" s="72">
        <v>0</v>
      </c>
      <c r="L85" s="72">
        <v>0</v>
      </c>
      <c r="M85" s="72">
        <v>0</v>
      </c>
      <c r="N85" s="72">
        <v>266</v>
      </c>
      <c r="O85">
        <v>197645</v>
      </c>
      <c r="P85">
        <v>1.3458473525765893E-3</v>
      </c>
      <c r="Q85">
        <v>3.7502467267583393E-3</v>
      </c>
      <c r="R85">
        <v>741</v>
      </c>
      <c r="S85">
        <v>-475</v>
      </c>
      <c r="T85">
        <v>-0.64102564102564097</v>
      </c>
      <c r="U85" t="s">
        <v>111</v>
      </c>
      <c r="V85">
        <v>0</v>
      </c>
    </row>
    <row r="86" spans="1:22" ht="13.5" customHeight="1">
      <c r="A86" s="73" t="s">
        <v>267</v>
      </c>
      <c r="B86" s="72" t="s">
        <v>110</v>
      </c>
      <c r="C86" s="73" t="s">
        <v>67</v>
      </c>
      <c r="D86" s="72" t="s">
        <v>366</v>
      </c>
      <c r="E86" s="72" t="s">
        <v>361</v>
      </c>
      <c r="F86" s="72" t="s">
        <v>97</v>
      </c>
      <c r="G86" s="73" t="s">
        <v>31</v>
      </c>
      <c r="H86" s="73" t="s">
        <v>31</v>
      </c>
      <c r="I86" s="72">
        <v>93</v>
      </c>
      <c r="J86" s="72">
        <v>45</v>
      </c>
      <c r="K86" s="72">
        <v>0</v>
      </c>
      <c r="L86" s="72">
        <v>0</v>
      </c>
      <c r="M86" s="72">
        <v>0</v>
      </c>
      <c r="N86" s="72">
        <v>138</v>
      </c>
      <c r="O86">
        <v>197381</v>
      </c>
      <c r="P86">
        <v>6.9915544049325919E-4</v>
      </c>
      <c r="Q86">
        <v>5.6151384131618845E-3</v>
      </c>
      <c r="R86">
        <v>1108</v>
      </c>
      <c r="S86">
        <v>-970</v>
      </c>
      <c r="T86">
        <v>-0.87545126353790614</v>
      </c>
      <c r="U86" t="s">
        <v>111</v>
      </c>
      <c r="V86">
        <v>1</v>
      </c>
    </row>
    <row r="87" spans="1:22" ht="13.5" customHeight="1">
      <c r="A87" s="73" t="s">
        <v>267</v>
      </c>
      <c r="B87" s="72" t="s">
        <v>110</v>
      </c>
      <c r="C87" s="73" t="s">
        <v>67</v>
      </c>
      <c r="D87" s="72" t="s">
        <v>367</v>
      </c>
      <c r="E87" s="72" t="s">
        <v>360</v>
      </c>
      <c r="F87" s="72" t="s">
        <v>107</v>
      </c>
      <c r="G87" s="73" t="s">
        <v>49</v>
      </c>
      <c r="H87" s="73" t="s">
        <v>49</v>
      </c>
      <c r="I87" s="72">
        <v>12</v>
      </c>
      <c r="J87" s="72">
        <v>14</v>
      </c>
      <c r="K87" s="72">
        <v>12</v>
      </c>
      <c r="L87" s="72">
        <v>28</v>
      </c>
      <c r="M87" s="72">
        <v>42</v>
      </c>
      <c r="N87" s="72">
        <v>108</v>
      </c>
      <c r="O87">
        <v>197645</v>
      </c>
      <c r="P87">
        <v>5.4643426345214903E-4</v>
      </c>
      <c r="Q87">
        <v>9.3292910193358363E-4</v>
      </c>
      <c r="R87">
        <v>184</v>
      </c>
      <c r="S87">
        <v>-76</v>
      </c>
      <c r="T87">
        <v>-0.41304347826086951</v>
      </c>
      <c r="U87" t="s">
        <v>111</v>
      </c>
      <c r="V87">
        <v>0</v>
      </c>
    </row>
    <row r="88" spans="1:22" ht="13.5" customHeight="1">
      <c r="A88" s="73" t="s">
        <v>267</v>
      </c>
      <c r="B88" s="72" t="s">
        <v>110</v>
      </c>
      <c r="C88" s="73" t="s">
        <v>67</v>
      </c>
      <c r="D88" s="72" t="s">
        <v>367</v>
      </c>
      <c r="E88" s="72" t="s">
        <v>361</v>
      </c>
      <c r="F88" s="72" t="s">
        <v>107</v>
      </c>
      <c r="G88" s="73" t="s">
        <v>49</v>
      </c>
      <c r="H88" s="73" t="s">
        <v>49</v>
      </c>
      <c r="I88" s="72">
        <v>5</v>
      </c>
      <c r="J88" s="72">
        <v>10</v>
      </c>
      <c r="K88" s="72">
        <v>12</v>
      </c>
      <c r="L88" s="72">
        <v>43</v>
      </c>
      <c r="M88" s="72">
        <v>85</v>
      </c>
      <c r="N88" s="72">
        <v>155</v>
      </c>
      <c r="O88">
        <v>197381</v>
      </c>
      <c r="P88">
        <v>7.8528328461199403E-4</v>
      </c>
      <c r="Q88">
        <v>1.4229305254170965E-3</v>
      </c>
      <c r="R88">
        <v>281</v>
      </c>
      <c r="S88">
        <v>-126</v>
      </c>
      <c r="T88">
        <v>-0.44839857651245552</v>
      </c>
      <c r="U88" t="s">
        <v>111</v>
      </c>
      <c r="V88">
        <v>0</v>
      </c>
    </row>
    <row r="89" spans="1:22" ht="13.5" customHeight="1">
      <c r="A89" s="73" t="s">
        <v>267</v>
      </c>
      <c r="B89" s="72" t="s">
        <v>110</v>
      </c>
      <c r="C89" s="73" t="s">
        <v>67</v>
      </c>
      <c r="D89" s="72" t="s">
        <v>367</v>
      </c>
      <c r="E89" s="72" t="s">
        <v>360</v>
      </c>
      <c r="F89" s="72" t="s">
        <v>108</v>
      </c>
      <c r="G89" s="73" t="s">
        <v>356</v>
      </c>
      <c r="H89" s="73" t="s">
        <v>50</v>
      </c>
      <c r="I89" s="72">
        <v>1</v>
      </c>
      <c r="J89" s="72">
        <v>21</v>
      </c>
      <c r="K89" s="72">
        <v>29</v>
      </c>
      <c r="L89" s="72">
        <v>30</v>
      </c>
      <c r="M89" s="72">
        <v>35</v>
      </c>
      <c r="N89" s="72">
        <v>116</v>
      </c>
      <c r="O89">
        <v>197645</v>
      </c>
      <c r="P89">
        <v>5.8691087555971561E-4</v>
      </c>
      <c r="Q89">
        <v>5.7965294821355894E-4</v>
      </c>
      <c r="R89">
        <v>115</v>
      </c>
      <c r="S89">
        <v>1</v>
      </c>
      <c r="T89">
        <v>8.6956521739129933E-3</v>
      </c>
      <c r="U89" t="s">
        <v>111</v>
      </c>
      <c r="V89">
        <v>0</v>
      </c>
    </row>
    <row r="90" spans="1:22" ht="13.5" customHeight="1">
      <c r="A90" s="73" t="s">
        <v>267</v>
      </c>
      <c r="B90" s="72" t="s">
        <v>110</v>
      </c>
      <c r="C90" s="73" t="s">
        <v>67</v>
      </c>
      <c r="D90" s="72" t="s">
        <v>367</v>
      </c>
      <c r="E90" s="72" t="s">
        <v>361</v>
      </c>
      <c r="F90" s="72" t="s">
        <v>108</v>
      </c>
      <c r="G90" s="73" t="s">
        <v>356</v>
      </c>
      <c r="H90" s="73" t="s">
        <v>50</v>
      </c>
      <c r="I90" s="72">
        <v>2</v>
      </c>
      <c r="J90" s="72">
        <v>32</v>
      </c>
      <c r="K90" s="72">
        <v>29</v>
      </c>
      <c r="L90" s="72">
        <v>90</v>
      </c>
      <c r="M90" s="72">
        <v>112</v>
      </c>
      <c r="N90" s="72">
        <v>265</v>
      </c>
      <c r="O90">
        <v>197381</v>
      </c>
      <c r="P90">
        <v>1.3425810994979253E-3</v>
      </c>
      <c r="Q90">
        <v>1.2915758497285608E-3</v>
      </c>
      <c r="R90">
        <v>255</v>
      </c>
      <c r="S90">
        <v>10</v>
      </c>
      <c r="T90">
        <v>3.9215686274509887E-2</v>
      </c>
      <c r="U90" t="s">
        <v>111</v>
      </c>
      <c r="V90">
        <v>0</v>
      </c>
    </row>
    <row r="91" spans="1:22" ht="13.5" customHeight="1">
      <c r="A91" s="73" t="s">
        <v>267</v>
      </c>
      <c r="B91" s="72" t="s">
        <v>110</v>
      </c>
      <c r="C91" s="73" t="s">
        <v>67</v>
      </c>
      <c r="D91" s="72" t="s">
        <v>367</v>
      </c>
      <c r="E91" s="72" t="s">
        <v>360</v>
      </c>
      <c r="F91" s="72" t="s">
        <v>109</v>
      </c>
      <c r="G91" s="73" t="s">
        <v>51</v>
      </c>
      <c r="H91" s="73" t="s">
        <v>51</v>
      </c>
      <c r="I91" s="72">
        <v>0</v>
      </c>
      <c r="J91" s="72">
        <v>0</v>
      </c>
      <c r="K91" s="72">
        <v>7</v>
      </c>
      <c r="L91" s="72">
        <v>4</v>
      </c>
      <c r="M91" s="72">
        <v>1</v>
      </c>
      <c r="N91" s="72">
        <v>12</v>
      </c>
      <c r="O91">
        <v>197645</v>
      </c>
      <c r="P91">
        <v>6.0714918161349896E-5</v>
      </c>
      <c r="Q91">
        <v>6.0714918161349896E-5</v>
      </c>
      <c r="R91">
        <v>12</v>
      </c>
      <c r="S91">
        <v>0</v>
      </c>
      <c r="T91">
        <v>0</v>
      </c>
      <c r="U91" t="s">
        <v>111</v>
      </c>
      <c r="V91">
        <v>0</v>
      </c>
    </row>
    <row r="92" spans="1:22" ht="13.5" customHeight="1">
      <c r="A92" s="73" t="s">
        <v>267</v>
      </c>
      <c r="B92" s="72" t="s">
        <v>110</v>
      </c>
      <c r="C92" s="73" t="s">
        <v>67</v>
      </c>
      <c r="D92" s="72" t="s">
        <v>367</v>
      </c>
      <c r="E92" s="72" t="s">
        <v>361</v>
      </c>
      <c r="F92" s="72" t="s">
        <v>109</v>
      </c>
      <c r="G92" s="73" t="s">
        <v>51</v>
      </c>
      <c r="H92" s="73" t="s">
        <v>51</v>
      </c>
      <c r="I92" s="72">
        <v>0</v>
      </c>
      <c r="J92" s="72">
        <v>1</v>
      </c>
      <c r="K92" s="72">
        <v>3</v>
      </c>
      <c r="L92" s="72">
        <v>3</v>
      </c>
      <c r="M92" s="72">
        <v>2</v>
      </c>
      <c r="N92" s="72">
        <v>9</v>
      </c>
      <c r="O92">
        <v>197381</v>
      </c>
      <c r="P92">
        <v>4.5597093945212562E-5</v>
      </c>
      <c r="Q92">
        <v>7.0243040921588693E-5</v>
      </c>
      <c r="R92">
        <v>14</v>
      </c>
      <c r="S92">
        <v>-5</v>
      </c>
      <c r="T92">
        <v>-0.3571428571428571</v>
      </c>
      <c r="U92" t="s">
        <v>111</v>
      </c>
      <c r="V92">
        <v>0</v>
      </c>
    </row>
    <row r="93" spans="1:22" ht="13.5" customHeight="1">
      <c r="A93" s="73" t="s">
        <v>267</v>
      </c>
      <c r="B93" s="72" t="s">
        <v>112</v>
      </c>
      <c r="C93" s="73" t="s">
        <v>66</v>
      </c>
      <c r="D93" s="72" t="s">
        <v>366</v>
      </c>
      <c r="E93" s="72" t="s">
        <v>360</v>
      </c>
      <c r="F93" s="72" t="s">
        <v>78</v>
      </c>
      <c r="G93" s="73" t="s">
        <v>344</v>
      </c>
      <c r="H93" s="73" t="s">
        <v>35</v>
      </c>
      <c r="I93" s="72">
        <v>822</v>
      </c>
      <c r="J93" s="72">
        <v>1684</v>
      </c>
      <c r="K93" s="72">
        <v>63</v>
      </c>
      <c r="L93" s="72">
        <v>42</v>
      </c>
      <c r="M93" s="72">
        <v>11</v>
      </c>
      <c r="N93" s="72">
        <v>2622</v>
      </c>
      <c r="O93">
        <v>151560</v>
      </c>
      <c r="P93">
        <v>1.7300079176563739E-2</v>
      </c>
      <c r="Q93">
        <v>6.7803868389122836E-3</v>
      </c>
      <c r="R93">
        <v>1028</v>
      </c>
      <c r="S93">
        <v>1594</v>
      </c>
      <c r="T93">
        <v>1.5505836575875485</v>
      </c>
      <c r="U93" t="s">
        <v>113</v>
      </c>
      <c r="V93">
        <v>1</v>
      </c>
    </row>
    <row r="94" spans="1:22" ht="13.5" customHeight="1">
      <c r="A94" s="73" t="s">
        <v>267</v>
      </c>
      <c r="B94" s="72" t="s">
        <v>112</v>
      </c>
      <c r="C94" s="73" t="s">
        <v>66</v>
      </c>
      <c r="D94" s="72" t="s">
        <v>366</v>
      </c>
      <c r="E94" s="72" t="s">
        <v>361</v>
      </c>
      <c r="F94" s="72" t="s">
        <v>78</v>
      </c>
      <c r="G94" s="73" t="s">
        <v>344</v>
      </c>
      <c r="H94" s="73" t="s">
        <v>35</v>
      </c>
      <c r="I94" s="72">
        <v>498</v>
      </c>
      <c r="J94" s="72">
        <v>3293</v>
      </c>
      <c r="K94" s="72">
        <v>182</v>
      </c>
      <c r="L94" s="72">
        <v>104</v>
      </c>
      <c r="M94" s="72">
        <v>45</v>
      </c>
      <c r="N94" s="72">
        <v>4122</v>
      </c>
      <c r="O94">
        <v>150241</v>
      </c>
      <c r="P94">
        <v>2.7435919622473225E-2</v>
      </c>
      <c r="Q94">
        <v>9.7878252083859561E-3</v>
      </c>
      <c r="R94">
        <v>1471</v>
      </c>
      <c r="S94">
        <v>2651</v>
      </c>
      <c r="T94">
        <v>1.8021753908905507</v>
      </c>
      <c r="U94" t="s">
        <v>113</v>
      </c>
      <c r="V94">
        <v>1</v>
      </c>
    </row>
    <row r="95" spans="1:22" ht="13.5" customHeight="1">
      <c r="A95" s="73" t="s">
        <v>267</v>
      </c>
      <c r="B95" s="72" t="s">
        <v>112</v>
      </c>
      <c r="C95" s="73" t="s">
        <v>66</v>
      </c>
      <c r="D95" s="72" t="s">
        <v>366</v>
      </c>
      <c r="E95" s="72" t="s">
        <v>360</v>
      </c>
      <c r="F95" s="72" t="s">
        <v>80</v>
      </c>
      <c r="G95" s="73" t="s">
        <v>26</v>
      </c>
      <c r="H95" s="73" t="s">
        <v>26</v>
      </c>
      <c r="I95" s="72">
        <v>12</v>
      </c>
      <c r="J95" s="72">
        <v>118</v>
      </c>
      <c r="K95" s="72">
        <v>119</v>
      </c>
      <c r="L95" s="72">
        <v>187</v>
      </c>
      <c r="M95" s="72">
        <v>135</v>
      </c>
      <c r="N95" s="72">
        <v>571</v>
      </c>
      <c r="O95">
        <v>151560</v>
      </c>
      <c r="P95">
        <v>3.7674848244919502E-3</v>
      </c>
      <c r="Q95">
        <v>9.5893151573268572E-4</v>
      </c>
      <c r="R95">
        <v>145</v>
      </c>
      <c r="S95">
        <v>426</v>
      </c>
      <c r="T95">
        <v>2.9379310344827587</v>
      </c>
      <c r="U95" t="s">
        <v>113</v>
      </c>
      <c r="V95">
        <v>0</v>
      </c>
    </row>
    <row r="96" spans="1:22" ht="13.5" customHeight="1">
      <c r="A96" s="73" t="s">
        <v>267</v>
      </c>
      <c r="B96" s="72" t="s">
        <v>112</v>
      </c>
      <c r="C96" s="73" t="s">
        <v>66</v>
      </c>
      <c r="D96" s="72" t="s">
        <v>366</v>
      </c>
      <c r="E96" s="72" t="s">
        <v>361</v>
      </c>
      <c r="F96" s="72" t="s">
        <v>80</v>
      </c>
      <c r="G96" s="73" t="s">
        <v>26</v>
      </c>
      <c r="H96" s="73" t="s">
        <v>26</v>
      </c>
      <c r="I96" s="72">
        <v>7</v>
      </c>
      <c r="J96" s="72">
        <v>183</v>
      </c>
      <c r="K96" s="72">
        <v>181</v>
      </c>
      <c r="L96" s="72">
        <v>305</v>
      </c>
      <c r="M96" s="72">
        <v>307</v>
      </c>
      <c r="N96" s="72">
        <v>983</v>
      </c>
      <c r="O96">
        <v>150241</v>
      </c>
      <c r="P96">
        <v>6.542821200604362E-3</v>
      </c>
      <c r="Q96">
        <v>2.0154466291270501E-3</v>
      </c>
      <c r="R96">
        <v>303</v>
      </c>
      <c r="S96">
        <v>680</v>
      </c>
      <c r="T96">
        <v>2.2442244224422443</v>
      </c>
      <c r="U96" t="s">
        <v>113</v>
      </c>
      <c r="V96">
        <v>1</v>
      </c>
    </row>
    <row r="97" spans="1:22" ht="13.5" customHeight="1">
      <c r="A97" s="73" t="s">
        <v>267</v>
      </c>
      <c r="B97" s="72" t="s">
        <v>112</v>
      </c>
      <c r="C97" s="73" t="s">
        <v>66</v>
      </c>
      <c r="D97" s="72" t="s">
        <v>366</v>
      </c>
      <c r="E97" s="72" t="s">
        <v>360</v>
      </c>
      <c r="F97" s="72" t="s">
        <v>81</v>
      </c>
      <c r="G97" s="73" t="s">
        <v>28</v>
      </c>
      <c r="H97" s="73" t="s">
        <v>28</v>
      </c>
      <c r="I97" s="72">
        <v>31</v>
      </c>
      <c r="J97" s="72">
        <v>591</v>
      </c>
      <c r="K97" s="72">
        <v>998</v>
      </c>
      <c r="L97" s="72">
        <v>2300</v>
      </c>
      <c r="M97" s="72">
        <v>1731</v>
      </c>
      <c r="N97" s="72">
        <v>5651</v>
      </c>
      <c r="O97">
        <v>151560</v>
      </c>
      <c r="P97">
        <v>3.7285563473211929E-2</v>
      </c>
      <c r="Q97">
        <v>3.3076831305177759E-2</v>
      </c>
      <c r="R97">
        <v>5013</v>
      </c>
      <c r="S97">
        <v>638</v>
      </c>
      <c r="T97">
        <v>0.1272691003391182</v>
      </c>
      <c r="U97" t="s">
        <v>113</v>
      </c>
      <c r="V97">
        <v>0</v>
      </c>
    </row>
    <row r="98" spans="1:22" ht="13.5" customHeight="1">
      <c r="A98" s="73" t="s">
        <v>267</v>
      </c>
      <c r="B98" s="72" t="s">
        <v>112</v>
      </c>
      <c r="C98" s="73" t="s">
        <v>66</v>
      </c>
      <c r="D98" s="72" t="s">
        <v>366</v>
      </c>
      <c r="E98" s="72" t="s">
        <v>361</v>
      </c>
      <c r="F98" s="72" t="s">
        <v>81</v>
      </c>
      <c r="G98" s="73" t="s">
        <v>28</v>
      </c>
      <c r="H98" s="73" t="s">
        <v>28</v>
      </c>
      <c r="I98" s="72">
        <v>19</v>
      </c>
      <c r="J98" s="72">
        <v>1068</v>
      </c>
      <c r="K98" s="72">
        <v>1525</v>
      </c>
      <c r="L98" s="72">
        <v>3932</v>
      </c>
      <c r="M98" s="72">
        <v>3940</v>
      </c>
      <c r="N98" s="72">
        <v>10484</v>
      </c>
      <c r="O98">
        <v>150241</v>
      </c>
      <c r="P98">
        <v>6.9781218176130352E-2</v>
      </c>
      <c r="Q98">
        <v>5.7872255065076053E-2</v>
      </c>
      <c r="R98">
        <v>8695</v>
      </c>
      <c r="S98">
        <v>1789</v>
      </c>
      <c r="T98">
        <v>0.20575043128234616</v>
      </c>
      <c r="U98" t="s">
        <v>113</v>
      </c>
      <c r="V98">
        <v>0</v>
      </c>
    </row>
    <row r="99" spans="1:22" ht="13.5" customHeight="1">
      <c r="A99" s="73" t="s">
        <v>267</v>
      </c>
      <c r="B99" s="72" t="s">
        <v>112</v>
      </c>
      <c r="C99" s="73" t="s">
        <v>66</v>
      </c>
      <c r="D99" s="72" t="s">
        <v>366</v>
      </c>
      <c r="E99" s="72" t="s">
        <v>360</v>
      </c>
      <c r="F99" s="72" t="s">
        <v>82</v>
      </c>
      <c r="G99" s="73" t="s">
        <v>41</v>
      </c>
      <c r="H99" s="73" t="s">
        <v>41</v>
      </c>
      <c r="I99" s="72">
        <v>24</v>
      </c>
      <c r="J99" s="72">
        <v>12</v>
      </c>
      <c r="K99" s="72">
        <v>0</v>
      </c>
      <c r="L99" s="72">
        <v>0</v>
      </c>
      <c r="M99" s="72">
        <v>0</v>
      </c>
      <c r="N99" s="72">
        <v>36</v>
      </c>
      <c r="O99">
        <v>151560</v>
      </c>
      <c r="P99">
        <v>2.3752969121140142E-4</v>
      </c>
      <c r="Q99">
        <v>2.2986359032561615E-4</v>
      </c>
      <c r="R99">
        <v>35</v>
      </c>
      <c r="S99">
        <v>1</v>
      </c>
      <c r="T99">
        <v>2.857142857142847E-2</v>
      </c>
      <c r="U99" t="s">
        <v>113</v>
      </c>
      <c r="V99">
        <v>0</v>
      </c>
    </row>
    <row r="100" spans="1:22" ht="13.5" customHeight="1">
      <c r="A100" s="73" t="s">
        <v>267</v>
      </c>
      <c r="B100" s="72" t="s">
        <v>112</v>
      </c>
      <c r="C100" s="73" t="s">
        <v>66</v>
      </c>
      <c r="D100" s="72" t="s">
        <v>366</v>
      </c>
      <c r="E100" s="72" t="s">
        <v>361</v>
      </c>
      <c r="F100" s="72" t="s">
        <v>82</v>
      </c>
      <c r="G100" s="73" t="s">
        <v>41</v>
      </c>
      <c r="H100" s="73" t="s">
        <v>41</v>
      </c>
      <c r="I100" s="72">
        <v>22</v>
      </c>
      <c r="J100" s="72">
        <v>4</v>
      </c>
      <c r="K100" s="72">
        <v>0</v>
      </c>
      <c r="L100" s="72">
        <v>0</v>
      </c>
      <c r="M100" s="72">
        <v>0</v>
      </c>
      <c r="N100" s="72">
        <v>26</v>
      </c>
      <c r="O100">
        <v>150241</v>
      </c>
      <c r="P100">
        <v>1.7305529116552737E-4</v>
      </c>
      <c r="Q100">
        <v>1.7732203200915994E-4</v>
      </c>
      <c r="R100">
        <v>27</v>
      </c>
      <c r="S100">
        <v>-1</v>
      </c>
      <c r="T100">
        <v>-3.703703703703709E-2</v>
      </c>
      <c r="U100" t="s">
        <v>113</v>
      </c>
      <c r="V100">
        <v>0</v>
      </c>
    </row>
    <row r="101" spans="1:22" ht="13.5" customHeight="1">
      <c r="A101" s="73" t="s">
        <v>267</v>
      </c>
      <c r="B101" s="72" t="s">
        <v>112</v>
      </c>
      <c r="C101" s="73" t="s">
        <v>66</v>
      </c>
      <c r="D101" s="72" t="s">
        <v>366</v>
      </c>
      <c r="E101" s="72" t="s">
        <v>360</v>
      </c>
      <c r="F101" s="72" t="s">
        <v>83</v>
      </c>
      <c r="G101" s="73" t="s">
        <v>27</v>
      </c>
      <c r="H101" s="73" t="s">
        <v>27</v>
      </c>
      <c r="I101" s="72">
        <v>2</v>
      </c>
      <c r="J101" s="72">
        <v>63</v>
      </c>
      <c r="K101" s="72">
        <v>42</v>
      </c>
      <c r="L101" s="72">
        <v>59</v>
      </c>
      <c r="M101" s="72">
        <v>38</v>
      </c>
      <c r="N101" s="72">
        <v>204</v>
      </c>
      <c r="O101">
        <v>151560</v>
      </c>
      <c r="P101">
        <v>1.3460015835312748E-3</v>
      </c>
      <c r="Q101">
        <v>1.1184681460272012E-3</v>
      </c>
      <c r="R101">
        <v>170</v>
      </c>
      <c r="S101">
        <v>34</v>
      </c>
      <c r="T101">
        <v>0.19999999999999996</v>
      </c>
      <c r="U101" t="s">
        <v>113</v>
      </c>
      <c r="V101">
        <v>0</v>
      </c>
    </row>
    <row r="102" spans="1:22" ht="13.5" customHeight="1">
      <c r="A102" s="73" t="s">
        <v>267</v>
      </c>
      <c r="B102" s="72" t="s">
        <v>112</v>
      </c>
      <c r="C102" s="73" t="s">
        <v>66</v>
      </c>
      <c r="D102" s="72" t="s">
        <v>366</v>
      </c>
      <c r="E102" s="72" t="s">
        <v>361</v>
      </c>
      <c r="F102" s="72" t="s">
        <v>83</v>
      </c>
      <c r="G102" s="73" t="s">
        <v>27</v>
      </c>
      <c r="H102" s="73" t="s">
        <v>27</v>
      </c>
      <c r="I102" s="72">
        <v>2</v>
      </c>
      <c r="J102" s="72">
        <v>85</v>
      </c>
      <c r="K102" s="72">
        <v>67</v>
      </c>
      <c r="L102" s="72">
        <v>80</v>
      </c>
      <c r="M102" s="72">
        <v>96</v>
      </c>
      <c r="N102" s="72">
        <v>330</v>
      </c>
      <c r="O102">
        <v>150241</v>
      </c>
      <c r="P102">
        <v>2.1964710032547708E-3</v>
      </c>
      <c r="Q102">
        <v>1.8065455767641828E-3</v>
      </c>
      <c r="R102">
        <v>271</v>
      </c>
      <c r="S102">
        <v>59</v>
      </c>
      <c r="T102">
        <v>0.21771217712177116</v>
      </c>
      <c r="U102" t="s">
        <v>113</v>
      </c>
      <c r="V102">
        <v>0</v>
      </c>
    </row>
    <row r="103" spans="1:22" ht="13.5" customHeight="1">
      <c r="A103" s="73" t="s">
        <v>267</v>
      </c>
      <c r="B103" s="72" t="s">
        <v>112</v>
      </c>
      <c r="C103" s="73" t="s">
        <v>66</v>
      </c>
      <c r="D103" s="72" t="s">
        <v>366</v>
      </c>
      <c r="E103" s="72" t="s">
        <v>360</v>
      </c>
      <c r="F103" s="72" t="s">
        <v>84</v>
      </c>
      <c r="G103" s="73" t="s">
        <v>345</v>
      </c>
      <c r="H103" s="73" t="s">
        <v>33</v>
      </c>
      <c r="I103" s="72">
        <v>99</v>
      </c>
      <c r="J103" s="72">
        <v>492</v>
      </c>
      <c r="K103" s="72">
        <v>292</v>
      </c>
      <c r="L103" s="72">
        <v>361</v>
      </c>
      <c r="M103" s="72">
        <v>253</v>
      </c>
      <c r="N103" s="72">
        <v>1497</v>
      </c>
      <c r="O103">
        <v>151560</v>
      </c>
      <c r="P103">
        <v>9.8772763262074421E-3</v>
      </c>
      <c r="Q103">
        <v>1.1385225846706067E-2</v>
      </c>
      <c r="R103">
        <v>1726</v>
      </c>
      <c r="S103">
        <v>-229</v>
      </c>
      <c r="T103">
        <v>-0.13267670915411356</v>
      </c>
      <c r="U103" t="s">
        <v>113</v>
      </c>
      <c r="V103">
        <v>0</v>
      </c>
    </row>
    <row r="104" spans="1:22" ht="13.5" customHeight="1">
      <c r="A104" s="73" t="s">
        <v>267</v>
      </c>
      <c r="B104" s="72" t="s">
        <v>112</v>
      </c>
      <c r="C104" s="73" t="s">
        <v>66</v>
      </c>
      <c r="D104" s="72" t="s">
        <v>366</v>
      </c>
      <c r="E104" s="72" t="s">
        <v>361</v>
      </c>
      <c r="F104" s="72" t="s">
        <v>84</v>
      </c>
      <c r="G104" s="73" t="s">
        <v>345</v>
      </c>
      <c r="H104" s="73" t="s">
        <v>33</v>
      </c>
      <c r="I104" s="72">
        <v>65</v>
      </c>
      <c r="J104" s="72">
        <v>557</v>
      </c>
      <c r="K104" s="72">
        <v>263</v>
      </c>
      <c r="L104" s="72">
        <v>408</v>
      </c>
      <c r="M104" s="72">
        <v>500</v>
      </c>
      <c r="N104" s="72">
        <v>1793</v>
      </c>
      <c r="O104">
        <v>150241</v>
      </c>
      <c r="P104">
        <v>1.1934159117684254E-2</v>
      </c>
      <c r="Q104">
        <v>1.5026146348404538E-2</v>
      </c>
      <c r="R104">
        <v>2258</v>
      </c>
      <c r="S104">
        <v>-465</v>
      </c>
      <c r="T104">
        <v>-0.20593445527015053</v>
      </c>
      <c r="U104" t="s">
        <v>113</v>
      </c>
      <c r="V104">
        <v>0</v>
      </c>
    </row>
    <row r="105" spans="1:22" ht="13.5" customHeight="1">
      <c r="A105" s="73" t="s">
        <v>267</v>
      </c>
      <c r="B105" s="72" t="s">
        <v>112</v>
      </c>
      <c r="C105" s="73" t="s">
        <v>66</v>
      </c>
      <c r="D105" s="72" t="s">
        <v>366</v>
      </c>
      <c r="E105" s="72" t="s">
        <v>360</v>
      </c>
      <c r="F105" s="72" t="s">
        <v>85</v>
      </c>
      <c r="G105" s="73" t="s">
        <v>346</v>
      </c>
      <c r="H105" s="73" t="s">
        <v>25</v>
      </c>
      <c r="I105" s="72">
        <v>41</v>
      </c>
      <c r="J105" s="72">
        <v>200</v>
      </c>
      <c r="K105" s="72">
        <v>141</v>
      </c>
      <c r="L105" s="72">
        <v>299</v>
      </c>
      <c r="M105" s="72">
        <v>217</v>
      </c>
      <c r="N105" s="72">
        <v>898</v>
      </c>
      <c r="O105">
        <v>151560</v>
      </c>
      <c r="P105">
        <v>5.9250461863288462E-3</v>
      </c>
      <c r="Q105">
        <v>3.8479089328219231E-3</v>
      </c>
      <c r="R105">
        <v>583</v>
      </c>
      <c r="S105">
        <v>315</v>
      </c>
      <c r="T105">
        <v>0.54030874785591765</v>
      </c>
      <c r="U105" t="s">
        <v>113</v>
      </c>
      <c r="V105">
        <v>0</v>
      </c>
    </row>
    <row r="106" spans="1:22" ht="13.5" customHeight="1">
      <c r="A106" s="73" t="s">
        <v>267</v>
      </c>
      <c r="B106" s="72" t="s">
        <v>112</v>
      </c>
      <c r="C106" s="73" t="s">
        <v>66</v>
      </c>
      <c r="D106" s="72" t="s">
        <v>366</v>
      </c>
      <c r="E106" s="72" t="s">
        <v>361</v>
      </c>
      <c r="F106" s="72" t="s">
        <v>85</v>
      </c>
      <c r="G106" s="73" t="s">
        <v>346</v>
      </c>
      <c r="H106" s="73" t="s">
        <v>25</v>
      </c>
      <c r="I106" s="72">
        <v>20</v>
      </c>
      <c r="J106" s="72">
        <v>224</v>
      </c>
      <c r="K106" s="72">
        <v>219</v>
      </c>
      <c r="L106" s="72">
        <v>480</v>
      </c>
      <c r="M106" s="72">
        <v>768</v>
      </c>
      <c r="N106" s="72">
        <v>1711</v>
      </c>
      <c r="O106">
        <v>150241</v>
      </c>
      <c r="P106">
        <v>1.138836935323913E-2</v>
      </c>
      <c r="Q106">
        <v>8.4250239252977518E-3</v>
      </c>
      <c r="R106">
        <v>1266</v>
      </c>
      <c r="S106">
        <v>445</v>
      </c>
      <c r="T106">
        <v>0.35150078988941558</v>
      </c>
      <c r="U106" t="s">
        <v>113</v>
      </c>
      <c r="V106">
        <v>0</v>
      </c>
    </row>
    <row r="107" spans="1:22" ht="13.5" customHeight="1">
      <c r="A107" s="73" t="s">
        <v>267</v>
      </c>
      <c r="B107" s="72" t="s">
        <v>112</v>
      </c>
      <c r="C107" s="73" t="s">
        <v>66</v>
      </c>
      <c r="D107" s="72" t="s">
        <v>366</v>
      </c>
      <c r="E107" s="72" t="s">
        <v>360</v>
      </c>
      <c r="F107" s="72" t="s">
        <v>86</v>
      </c>
      <c r="G107" s="73" t="s">
        <v>347</v>
      </c>
      <c r="H107" s="73" t="s">
        <v>40</v>
      </c>
      <c r="I107" s="72">
        <v>0</v>
      </c>
      <c r="J107" s="72">
        <v>57</v>
      </c>
      <c r="K107" s="72">
        <v>48</v>
      </c>
      <c r="L107" s="72">
        <v>42</v>
      </c>
      <c r="M107" s="72">
        <v>18</v>
      </c>
      <c r="N107" s="72">
        <v>165</v>
      </c>
      <c r="O107">
        <v>151560</v>
      </c>
      <c r="P107">
        <v>1.0886777513855899E-3</v>
      </c>
      <c r="Q107">
        <v>1.340586000038578E-3</v>
      </c>
      <c r="R107">
        <v>203</v>
      </c>
      <c r="S107">
        <v>-38</v>
      </c>
      <c r="T107">
        <v>-0.18719211822660098</v>
      </c>
      <c r="U107" t="s">
        <v>113</v>
      </c>
      <c r="V107">
        <v>0</v>
      </c>
    </row>
    <row r="108" spans="1:22" ht="13.5" customHeight="1">
      <c r="A108" s="73" t="s">
        <v>267</v>
      </c>
      <c r="B108" s="72" t="s">
        <v>112</v>
      </c>
      <c r="C108" s="73" t="s">
        <v>66</v>
      </c>
      <c r="D108" s="72" t="s">
        <v>366</v>
      </c>
      <c r="E108" s="72" t="s">
        <v>361</v>
      </c>
      <c r="F108" s="72" t="s">
        <v>86</v>
      </c>
      <c r="G108" s="73" t="s">
        <v>347</v>
      </c>
      <c r="H108" s="73" t="s">
        <v>40</v>
      </c>
      <c r="I108" s="72">
        <v>1</v>
      </c>
      <c r="J108" s="72">
        <v>75</v>
      </c>
      <c r="K108" s="72">
        <v>43</v>
      </c>
      <c r="L108" s="72">
        <v>50</v>
      </c>
      <c r="M108" s="72">
        <v>17</v>
      </c>
      <c r="N108" s="72">
        <v>186</v>
      </c>
      <c r="O108">
        <v>150241</v>
      </c>
      <c r="P108">
        <v>1.2380109291072344E-3</v>
      </c>
      <c r="Q108">
        <v>1.3016328077373009E-3</v>
      </c>
      <c r="R108">
        <v>196</v>
      </c>
      <c r="S108">
        <v>-10</v>
      </c>
      <c r="T108">
        <v>-5.1020408163265252E-2</v>
      </c>
      <c r="U108" t="s">
        <v>113</v>
      </c>
      <c r="V108">
        <v>0</v>
      </c>
    </row>
    <row r="109" spans="1:22" ht="13.5" customHeight="1">
      <c r="A109" s="73" t="s">
        <v>267</v>
      </c>
      <c r="B109" s="72" t="s">
        <v>112</v>
      </c>
      <c r="C109" s="73" t="s">
        <v>66</v>
      </c>
      <c r="D109" s="72" t="s">
        <v>366</v>
      </c>
      <c r="E109" s="72" t="s">
        <v>360</v>
      </c>
      <c r="F109" s="72" t="s">
        <v>87</v>
      </c>
      <c r="G109" s="73" t="s">
        <v>348</v>
      </c>
      <c r="H109" s="73" t="s">
        <v>38</v>
      </c>
      <c r="I109" s="72">
        <v>16</v>
      </c>
      <c r="J109" s="72">
        <v>88</v>
      </c>
      <c r="K109" s="72">
        <v>55</v>
      </c>
      <c r="L109" s="72">
        <v>48</v>
      </c>
      <c r="M109" s="72">
        <v>7</v>
      </c>
      <c r="N109" s="72">
        <v>214</v>
      </c>
      <c r="O109">
        <v>151560</v>
      </c>
      <c r="P109">
        <v>1.4119820533122197E-3</v>
      </c>
      <c r="Q109">
        <v>1.4119820533122197E-3</v>
      </c>
      <c r="R109">
        <v>214</v>
      </c>
      <c r="S109">
        <v>0</v>
      </c>
      <c r="T109">
        <v>0</v>
      </c>
      <c r="U109" t="s">
        <v>113</v>
      </c>
      <c r="V109">
        <v>0</v>
      </c>
    </row>
    <row r="110" spans="1:22" ht="13.5" customHeight="1">
      <c r="A110" s="73" t="s">
        <v>267</v>
      </c>
      <c r="B110" s="72" t="s">
        <v>112</v>
      </c>
      <c r="C110" s="73" t="s">
        <v>66</v>
      </c>
      <c r="D110" s="72" t="s">
        <v>366</v>
      </c>
      <c r="E110" s="72" t="s">
        <v>361</v>
      </c>
      <c r="F110" s="72" t="s">
        <v>87</v>
      </c>
      <c r="G110" s="73" t="s">
        <v>348</v>
      </c>
      <c r="H110" s="73" t="s">
        <v>38</v>
      </c>
      <c r="I110" s="72">
        <v>12</v>
      </c>
      <c r="J110" s="72">
        <v>95</v>
      </c>
      <c r="K110" s="72">
        <v>44</v>
      </c>
      <c r="L110" s="72">
        <v>32</v>
      </c>
      <c r="M110" s="72">
        <v>9</v>
      </c>
      <c r="N110" s="72">
        <v>192</v>
      </c>
      <c r="O110">
        <v>150241</v>
      </c>
      <c r="P110">
        <v>1.2779467655300485E-3</v>
      </c>
      <c r="Q110">
        <v>1.2779467655300485E-3</v>
      </c>
      <c r="R110">
        <v>192</v>
      </c>
      <c r="S110">
        <v>0</v>
      </c>
      <c r="T110">
        <v>0</v>
      </c>
      <c r="U110" t="s">
        <v>113</v>
      </c>
      <c r="V110">
        <v>0</v>
      </c>
    </row>
    <row r="111" spans="1:22" ht="13.5" customHeight="1">
      <c r="A111" s="73" t="s">
        <v>267</v>
      </c>
      <c r="B111" s="72" t="s">
        <v>112</v>
      </c>
      <c r="C111" s="73" t="s">
        <v>66</v>
      </c>
      <c r="D111" s="72" t="s">
        <v>366</v>
      </c>
      <c r="E111" s="72" t="s">
        <v>360</v>
      </c>
      <c r="F111" s="72" t="s">
        <v>88</v>
      </c>
      <c r="G111" s="73" t="s">
        <v>349</v>
      </c>
      <c r="H111" s="73" t="s">
        <v>34</v>
      </c>
      <c r="I111" s="72">
        <v>18</v>
      </c>
      <c r="J111" s="72">
        <v>64</v>
      </c>
      <c r="K111" s="72">
        <v>20</v>
      </c>
      <c r="L111" s="72">
        <v>34</v>
      </c>
      <c r="M111" s="72">
        <v>23</v>
      </c>
      <c r="N111" s="72">
        <v>159</v>
      </c>
      <c r="O111">
        <v>151560</v>
      </c>
      <c r="P111">
        <v>1.0490894695170229E-3</v>
      </c>
      <c r="Q111">
        <v>1.1176036370409718E-3</v>
      </c>
      <c r="R111">
        <v>169</v>
      </c>
      <c r="S111">
        <v>-10</v>
      </c>
      <c r="T111">
        <v>-5.9171597633136064E-2</v>
      </c>
      <c r="U111" t="s">
        <v>113</v>
      </c>
      <c r="V111">
        <v>0</v>
      </c>
    </row>
    <row r="112" spans="1:22" ht="13.5" customHeight="1">
      <c r="A112" s="73" t="s">
        <v>267</v>
      </c>
      <c r="B112" s="72" t="s">
        <v>112</v>
      </c>
      <c r="C112" s="73" t="s">
        <v>66</v>
      </c>
      <c r="D112" s="72" t="s">
        <v>366</v>
      </c>
      <c r="E112" s="72" t="s">
        <v>361</v>
      </c>
      <c r="F112" s="72" t="s">
        <v>88</v>
      </c>
      <c r="G112" s="73" t="s">
        <v>349</v>
      </c>
      <c r="H112" s="73" t="s">
        <v>34</v>
      </c>
      <c r="I112" s="72">
        <v>9</v>
      </c>
      <c r="J112" s="72">
        <v>39</v>
      </c>
      <c r="K112" s="72">
        <v>26</v>
      </c>
      <c r="L112" s="72">
        <v>52</v>
      </c>
      <c r="M112" s="72">
        <v>49</v>
      </c>
      <c r="N112" s="72">
        <v>175</v>
      </c>
      <c r="O112">
        <v>150241</v>
      </c>
      <c r="P112">
        <v>1.164795228998742E-3</v>
      </c>
      <c r="Q112">
        <v>1.2230512595980576E-3</v>
      </c>
      <c r="R112">
        <v>184</v>
      </c>
      <c r="S112">
        <v>-9</v>
      </c>
      <c r="T112">
        <v>-4.8913043478260865E-2</v>
      </c>
      <c r="U112" t="s">
        <v>113</v>
      </c>
      <c r="V112">
        <v>0</v>
      </c>
    </row>
    <row r="113" spans="1:22" ht="13.5" customHeight="1">
      <c r="A113" s="73" t="s">
        <v>267</v>
      </c>
      <c r="B113" s="72" t="s">
        <v>112</v>
      </c>
      <c r="C113" s="73" t="s">
        <v>66</v>
      </c>
      <c r="D113" s="72" t="s">
        <v>366</v>
      </c>
      <c r="E113" s="72" t="s">
        <v>360</v>
      </c>
      <c r="F113" s="72" t="s">
        <v>89</v>
      </c>
      <c r="G113" s="73" t="s">
        <v>350</v>
      </c>
      <c r="H113" s="73" t="s">
        <v>39</v>
      </c>
      <c r="I113" s="72">
        <v>0</v>
      </c>
      <c r="J113" s="72">
        <v>4</v>
      </c>
      <c r="K113" s="72">
        <v>5</v>
      </c>
      <c r="L113" s="72">
        <v>8</v>
      </c>
      <c r="M113" s="72">
        <v>6</v>
      </c>
      <c r="N113" s="72">
        <v>23</v>
      </c>
      <c r="O113">
        <v>151560</v>
      </c>
      <c r="P113">
        <v>1.5175508049617312E-4</v>
      </c>
      <c r="Q113">
        <v>1.5175508049617312E-4</v>
      </c>
      <c r="R113">
        <v>23</v>
      </c>
      <c r="S113">
        <v>0</v>
      </c>
      <c r="T113">
        <v>0</v>
      </c>
      <c r="U113" t="s">
        <v>113</v>
      </c>
      <c r="V113">
        <v>0</v>
      </c>
    </row>
    <row r="114" spans="1:22" ht="13.5" customHeight="1">
      <c r="A114" s="73" t="s">
        <v>267</v>
      </c>
      <c r="B114" s="72" t="s">
        <v>112</v>
      </c>
      <c r="C114" s="73" t="s">
        <v>66</v>
      </c>
      <c r="D114" s="72" t="s">
        <v>366</v>
      </c>
      <c r="E114" s="72" t="s">
        <v>361</v>
      </c>
      <c r="F114" s="72" t="s">
        <v>89</v>
      </c>
      <c r="G114" s="73" t="s">
        <v>350</v>
      </c>
      <c r="H114" s="73" t="s">
        <v>39</v>
      </c>
      <c r="I114" s="72">
        <v>0</v>
      </c>
      <c r="J114" s="72">
        <v>6</v>
      </c>
      <c r="K114" s="72">
        <v>5</v>
      </c>
      <c r="L114" s="72">
        <v>8</v>
      </c>
      <c r="M114" s="72">
        <v>18</v>
      </c>
      <c r="N114" s="72">
        <v>37</v>
      </c>
      <c r="O114">
        <v>150241</v>
      </c>
      <c r="P114">
        <v>2.4627099127401972E-4</v>
      </c>
      <c r="Q114">
        <v>2.0551288308885864E-4</v>
      </c>
      <c r="R114">
        <v>31</v>
      </c>
      <c r="S114">
        <v>6</v>
      </c>
      <c r="T114">
        <v>0.19354838709677424</v>
      </c>
      <c r="U114" t="s">
        <v>113</v>
      </c>
      <c r="V114">
        <v>0</v>
      </c>
    </row>
    <row r="115" spans="1:22" ht="13.5" customHeight="1">
      <c r="A115" s="73" t="s">
        <v>267</v>
      </c>
      <c r="B115" s="72" t="s">
        <v>112</v>
      </c>
      <c r="C115" s="73" t="s">
        <v>66</v>
      </c>
      <c r="D115" s="72" t="s">
        <v>366</v>
      </c>
      <c r="E115" s="72" t="s">
        <v>360</v>
      </c>
      <c r="F115" s="72" t="s">
        <v>90</v>
      </c>
      <c r="G115" s="73" t="s">
        <v>351</v>
      </c>
      <c r="H115" s="73" t="s">
        <v>37</v>
      </c>
      <c r="I115" s="72">
        <v>17</v>
      </c>
      <c r="J115" s="72">
        <v>45</v>
      </c>
      <c r="K115" s="72">
        <v>10</v>
      </c>
      <c r="L115" s="72">
        <v>19</v>
      </c>
      <c r="M115" s="72">
        <v>4</v>
      </c>
      <c r="N115" s="72">
        <v>95</v>
      </c>
      <c r="O115">
        <v>151560</v>
      </c>
      <c r="P115">
        <v>6.26814462918976E-4</v>
      </c>
      <c r="Q115">
        <v>5.6475732480023276E-4</v>
      </c>
      <c r="R115">
        <v>86</v>
      </c>
      <c r="S115">
        <v>9</v>
      </c>
      <c r="T115">
        <v>0.10465116279069764</v>
      </c>
      <c r="U115" t="s">
        <v>113</v>
      </c>
      <c r="V115">
        <v>0</v>
      </c>
    </row>
    <row r="116" spans="1:22" ht="13.5" customHeight="1">
      <c r="A116" s="73" t="s">
        <v>267</v>
      </c>
      <c r="B116" s="72" t="s">
        <v>112</v>
      </c>
      <c r="C116" s="73" t="s">
        <v>66</v>
      </c>
      <c r="D116" s="72" t="s">
        <v>366</v>
      </c>
      <c r="E116" s="72" t="s">
        <v>361</v>
      </c>
      <c r="F116" s="72" t="s">
        <v>90</v>
      </c>
      <c r="G116" s="73" t="s">
        <v>351</v>
      </c>
      <c r="H116" s="73" t="s">
        <v>37</v>
      </c>
      <c r="I116" s="72">
        <v>7</v>
      </c>
      <c r="J116" s="72">
        <v>41</v>
      </c>
      <c r="K116" s="72">
        <v>15</v>
      </c>
      <c r="L116" s="72">
        <v>15</v>
      </c>
      <c r="M116" s="72">
        <v>11</v>
      </c>
      <c r="N116" s="72">
        <v>89</v>
      </c>
      <c r="O116">
        <v>150241</v>
      </c>
      <c r="P116">
        <v>5.9238157360507447E-4</v>
      </c>
      <c r="Q116">
        <v>5.7015251579797593E-4</v>
      </c>
      <c r="R116">
        <v>86</v>
      </c>
      <c r="S116">
        <v>3</v>
      </c>
      <c r="T116">
        <v>3.488372093023262E-2</v>
      </c>
      <c r="U116" t="s">
        <v>113</v>
      </c>
      <c r="V116">
        <v>0</v>
      </c>
    </row>
    <row r="117" spans="1:22" ht="13.5" customHeight="1">
      <c r="A117" s="73" t="s">
        <v>267</v>
      </c>
      <c r="B117" s="72" t="s">
        <v>112</v>
      </c>
      <c r="C117" s="73" t="s">
        <v>66</v>
      </c>
      <c r="D117" s="72" t="s">
        <v>366</v>
      </c>
      <c r="E117" s="72" t="s">
        <v>360</v>
      </c>
      <c r="F117" s="72" t="s">
        <v>91</v>
      </c>
      <c r="G117" s="73" t="s">
        <v>352</v>
      </c>
      <c r="H117" s="73" t="s">
        <v>29</v>
      </c>
      <c r="I117" s="72">
        <v>37</v>
      </c>
      <c r="J117" s="72">
        <v>188</v>
      </c>
      <c r="K117" s="72">
        <v>123</v>
      </c>
      <c r="L117" s="72">
        <v>153</v>
      </c>
      <c r="M117" s="72">
        <v>69</v>
      </c>
      <c r="N117" s="72">
        <v>570</v>
      </c>
      <c r="O117">
        <v>151560</v>
      </c>
      <c r="P117">
        <v>3.760886777513856E-3</v>
      </c>
      <c r="Q117">
        <v>3.4150560725363876E-3</v>
      </c>
      <c r="R117">
        <v>518</v>
      </c>
      <c r="S117">
        <v>52</v>
      </c>
      <c r="T117">
        <v>0.10038610038610041</v>
      </c>
      <c r="U117" t="s">
        <v>113</v>
      </c>
      <c r="V117">
        <v>0</v>
      </c>
    </row>
    <row r="118" spans="1:22" ht="13.5" customHeight="1">
      <c r="A118" s="73" t="s">
        <v>267</v>
      </c>
      <c r="B118" s="72" t="s">
        <v>112</v>
      </c>
      <c r="C118" s="73" t="s">
        <v>66</v>
      </c>
      <c r="D118" s="72" t="s">
        <v>366</v>
      </c>
      <c r="E118" s="72" t="s">
        <v>361</v>
      </c>
      <c r="F118" s="72" t="s">
        <v>91</v>
      </c>
      <c r="G118" s="73" t="s">
        <v>352</v>
      </c>
      <c r="H118" s="73" t="s">
        <v>29</v>
      </c>
      <c r="I118" s="72">
        <v>25</v>
      </c>
      <c r="J118" s="72">
        <v>151</v>
      </c>
      <c r="K118" s="72">
        <v>98</v>
      </c>
      <c r="L118" s="72">
        <v>133</v>
      </c>
      <c r="M118" s="72">
        <v>118</v>
      </c>
      <c r="N118" s="72">
        <v>525</v>
      </c>
      <c r="O118">
        <v>150241</v>
      </c>
      <c r="P118">
        <v>3.494385686996226E-3</v>
      </c>
      <c r="Q118">
        <v>3.3231791747438382E-3</v>
      </c>
      <c r="R118">
        <v>499</v>
      </c>
      <c r="S118">
        <v>26</v>
      </c>
      <c r="T118">
        <v>5.2104208416833719E-2</v>
      </c>
      <c r="U118" t="s">
        <v>113</v>
      </c>
      <c r="V118">
        <v>0</v>
      </c>
    </row>
    <row r="119" spans="1:22" ht="13.5" customHeight="1">
      <c r="A119" s="73" t="s">
        <v>267</v>
      </c>
      <c r="B119" s="72" t="s">
        <v>112</v>
      </c>
      <c r="C119" s="73" t="s">
        <v>66</v>
      </c>
      <c r="D119" s="72" t="s">
        <v>366</v>
      </c>
      <c r="E119" s="72" t="s">
        <v>360</v>
      </c>
      <c r="F119" s="72" t="s">
        <v>92</v>
      </c>
      <c r="G119" s="73" t="s">
        <v>353</v>
      </c>
      <c r="H119" s="73" t="s">
        <v>30</v>
      </c>
      <c r="I119" s="72">
        <v>6</v>
      </c>
      <c r="J119" s="72">
        <v>55</v>
      </c>
      <c r="K119" s="72">
        <v>53</v>
      </c>
      <c r="L119" s="72">
        <v>99</v>
      </c>
      <c r="M119" s="72">
        <v>59</v>
      </c>
      <c r="N119" s="72">
        <v>272</v>
      </c>
      <c r="O119">
        <v>151560</v>
      </c>
      <c r="P119">
        <v>1.7946687780416996E-3</v>
      </c>
      <c r="Q119">
        <v>1.4829141023426633E-3</v>
      </c>
      <c r="R119">
        <v>225</v>
      </c>
      <c r="S119">
        <v>47</v>
      </c>
      <c r="T119">
        <v>0.2088888888888889</v>
      </c>
      <c r="U119" t="s">
        <v>113</v>
      </c>
      <c r="V119">
        <v>0</v>
      </c>
    </row>
    <row r="120" spans="1:22" ht="13.5" customHeight="1">
      <c r="A120" s="73" t="s">
        <v>267</v>
      </c>
      <c r="B120" s="72" t="s">
        <v>112</v>
      </c>
      <c r="C120" s="73" t="s">
        <v>66</v>
      </c>
      <c r="D120" s="72" t="s">
        <v>366</v>
      </c>
      <c r="E120" s="72" t="s">
        <v>361</v>
      </c>
      <c r="F120" s="72" t="s">
        <v>92</v>
      </c>
      <c r="G120" s="73" t="s">
        <v>353</v>
      </c>
      <c r="H120" s="73" t="s">
        <v>30</v>
      </c>
      <c r="I120" s="72">
        <v>0</v>
      </c>
      <c r="J120" s="72">
        <v>92</v>
      </c>
      <c r="K120" s="72">
        <v>84</v>
      </c>
      <c r="L120" s="72">
        <v>112</v>
      </c>
      <c r="M120" s="72">
        <v>152</v>
      </c>
      <c r="N120" s="72">
        <v>440</v>
      </c>
      <c r="O120">
        <v>150241</v>
      </c>
      <c r="P120">
        <v>2.9286280043396944E-3</v>
      </c>
      <c r="Q120">
        <v>2.6386975787045489E-3</v>
      </c>
      <c r="R120">
        <v>396</v>
      </c>
      <c r="S120">
        <v>44</v>
      </c>
      <c r="T120">
        <v>0.11111111111111116</v>
      </c>
      <c r="U120" t="s">
        <v>113</v>
      </c>
      <c r="V120">
        <v>0</v>
      </c>
    </row>
    <row r="121" spans="1:22" ht="13.5" customHeight="1">
      <c r="A121" s="73" t="s">
        <v>267</v>
      </c>
      <c r="B121" s="72" t="s">
        <v>112</v>
      </c>
      <c r="C121" s="73" t="s">
        <v>66</v>
      </c>
      <c r="D121" s="72" t="s">
        <v>366</v>
      </c>
      <c r="E121" s="72" t="s">
        <v>360</v>
      </c>
      <c r="F121" s="72" t="s">
        <v>93</v>
      </c>
      <c r="G121" s="73" t="s">
        <v>354</v>
      </c>
      <c r="H121" s="73" t="s">
        <v>42</v>
      </c>
      <c r="I121" s="72">
        <v>1</v>
      </c>
      <c r="J121" s="72">
        <v>3</v>
      </c>
      <c r="K121" s="72">
        <v>5</v>
      </c>
      <c r="L121" s="72">
        <v>10</v>
      </c>
      <c r="M121" s="72">
        <v>2</v>
      </c>
      <c r="N121" s="72">
        <v>21</v>
      </c>
      <c r="O121">
        <v>151560</v>
      </c>
      <c r="P121">
        <v>1.3855898653998417E-4</v>
      </c>
      <c r="Q121">
        <v>1.0541789410186882E-4</v>
      </c>
      <c r="R121">
        <v>16</v>
      </c>
      <c r="S121">
        <v>5</v>
      </c>
      <c r="T121">
        <v>0.3125</v>
      </c>
      <c r="U121" t="s">
        <v>113</v>
      </c>
      <c r="V121">
        <v>0</v>
      </c>
    </row>
    <row r="122" spans="1:22" ht="13.5" customHeight="1">
      <c r="A122" s="73" t="s">
        <v>267</v>
      </c>
      <c r="B122" s="72" t="s">
        <v>112</v>
      </c>
      <c r="C122" s="73" t="s">
        <v>66</v>
      </c>
      <c r="D122" s="72" t="s">
        <v>366</v>
      </c>
      <c r="E122" s="72" t="s">
        <v>361</v>
      </c>
      <c r="F122" s="72" t="s">
        <v>93</v>
      </c>
      <c r="G122" s="73" t="s">
        <v>354</v>
      </c>
      <c r="H122" s="73" t="s">
        <v>42</v>
      </c>
      <c r="I122" s="72">
        <v>0</v>
      </c>
      <c r="J122" s="72">
        <v>20</v>
      </c>
      <c r="K122" s="72">
        <v>9</v>
      </c>
      <c r="L122" s="72">
        <v>11</v>
      </c>
      <c r="M122" s="72">
        <v>3</v>
      </c>
      <c r="N122" s="72">
        <v>43</v>
      </c>
      <c r="O122">
        <v>150241</v>
      </c>
      <c r="P122">
        <v>2.8620682769683376E-4</v>
      </c>
      <c r="Q122">
        <v>1.2844555193053666E-4</v>
      </c>
      <c r="R122">
        <v>19</v>
      </c>
      <c r="S122">
        <v>24</v>
      </c>
      <c r="T122">
        <v>1.263157894736842</v>
      </c>
      <c r="U122" t="s">
        <v>113</v>
      </c>
      <c r="V122">
        <v>0</v>
      </c>
    </row>
    <row r="123" spans="1:22" ht="13.5" customHeight="1">
      <c r="A123" s="73" t="s">
        <v>267</v>
      </c>
      <c r="B123" s="72" t="s">
        <v>112</v>
      </c>
      <c r="C123" s="73" t="s">
        <v>66</v>
      </c>
      <c r="D123" s="72" t="s">
        <v>366</v>
      </c>
      <c r="E123" s="72" t="s">
        <v>360</v>
      </c>
      <c r="F123" s="72" t="s">
        <v>94</v>
      </c>
      <c r="G123" s="73" t="s">
        <v>36</v>
      </c>
      <c r="H123" s="73" t="s">
        <v>36</v>
      </c>
      <c r="I123" s="72">
        <v>97</v>
      </c>
      <c r="J123" s="72">
        <v>96</v>
      </c>
      <c r="K123" s="72">
        <v>6</v>
      </c>
      <c r="L123" s="72">
        <v>14</v>
      </c>
      <c r="M123" s="72">
        <v>2</v>
      </c>
      <c r="N123" s="72">
        <v>215</v>
      </c>
      <c r="O123">
        <v>151560</v>
      </c>
      <c r="P123">
        <v>1.418580100290314E-3</v>
      </c>
      <c r="Q123">
        <v>9.0732339598185356E-4</v>
      </c>
      <c r="R123">
        <v>138</v>
      </c>
      <c r="S123">
        <v>77</v>
      </c>
      <c r="T123">
        <v>0.55797101449275366</v>
      </c>
      <c r="U123" t="s">
        <v>113</v>
      </c>
      <c r="V123">
        <v>0</v>
      </c>
    </row>
    <row r="124" spans="1:22" ht="13.5" customHeight="1">
      <c r="A124" s="73" t="s">
        <v>267</v>
      </c>
      <c r="B124" s="72" t="s">
        <v>112</v>
      </c>
      <c r="C124" s="73" t="s">
        <v>66</v>
      </c>
      <c r="D124" s="72" t="s">
        <v>366</v>
      </c>
      <c r="E124" s="72" t="s">
        <v>361</v>
      </c>
      <c r="F124" s="72" t="s">
        <v>94</v>
      </c>
      <c r="G124" s="73" t="s">
        <v>36</v>
      </c>
      <c r="H124" s="73" t="s">
        <v>36</v>
      </c>
      <c r="I124" s="72">
        <v>49</v>
      </c>
      <c r="J124" s="72">
        <v>63</v>
      </c>
      <c r="K124" s="72">
        <v>8</v>
      </c>
      <c r="L124" s="72">
        <v>12</v>
      </c>
      <c r="M124" s="72">
        <v>2</v>
      </c>
      <c r="N124" s="72">
        <v>134</v>
      </c>
      <c r="O124">
        <v>150241</v>
      </c>
      <c r="P124">
        <v>8.9190034677617965E-4</v>
      </c>
      <c r="Q124">
        <v>6.1052108205611477E-4</v>
      </c>
      <c r="R124">
        <v>92</v>
      </c>
      <c r="S124">
        <v>42</v>
      </c>
      <c r="T124">
        <v>0.45652173913043481</v>
      </c>
      <c r="U124" t="s">
        <v>113</v>
      </c>
      <c r="V124">
        <v>0</v>
      </c>
    </row>
    <row r="125" spans="1:22" ht="13.5" customHeight="1">
      <c r="A125" s="73" t="s">
        <v>267</v>
      </c>
      <c r="B125" s="72" t="s">
        <v>112</v>
      </c>
      <c r="C125" s="73" t="s">
        <v>66</v>
      </c>
      <c r="D125" s="72" t="s">
        <v>366</v>
      </c>
      <c r="E125" s="72" t="s">
        <v>360</v>
      </c>
      <c r="F125" s="72" t="s">
        <v>95</v>
      </c>
      <c r="G125" s="73" t="s">
        <v>355</v>
      </c>
      <c r="H125" s="73" t="s">
        <v>43</v>
      </c>
      <c r="I125" s="72">
        <v>58</v>
      </c>
      <c r="J125" s="72">
        <v>70</v>
      </c>
      <c r="K125" s="72">
        <v>11</v>
      </c>
      <c r="L125" s="72">
        <v>18</v>
      </c>
      <c r="M125" s="72">
        <v>0</v>
      </c>
      <c r="N125" s="72">
        <v>157</v>
      </c>
      <c r="O125">
        <v>151560</v>
      </c>
      <c r="P125">
        <v>1.0358933755608339E-3</v>
      </c>
      <c r="Q125">
        <v>3.8789480867447722E-4</v>
      </c>
      <c r="R125">
        <v>59</v>
      </c>
      <c r="S125">
        <v>98</v>
      </c>
      <c r="T125">
        <v>1.6610169491525424</v>
      </c>
      <c r="U125" t="s">
        <v>113</v>
      </c>
      <c r="V125">
        <v>0</v>
      </c>
    </row>
    <row r="126" spans="1:22" ht="13.5" customHeight="1">
      <c r="A126" s="73" t="s">
        <v>267</v>
      </c>
      <c r="B126" s="72" t="s">
        <v>112</v>
      </c>
      <c r="C126" s="73" t="s">
        <v>66</v>
      </c>
      <c r="D126" s="72" t="s">
        <v>366</v>
      </c>
      <c r="E126" s="72" t="s">
        <v>361</v>
      </c>
      <c r="F126" s="72" t="s">
        <v>95</v>
      </c>
      <c r="G126" s="73" t="s">
        <v>355</v>
      </c>
      <c r="H126" s="73" t="s">
        <v>43</v>
      </c>
      <c r="I126" s="72">
        <v>19</v>
      </c>
      <c r="J126" s="72">
        <v>51</v>
      </c>
      <c r="K126" s="72">
        <v>11</v>
      </c>
      <c r="L126" s="72">
        <v>11</v>
      </c>
      <c r="M126" s="72">
        <v>3</v>
      </c>
      <c r="N126" s="72">
        <v>95</v>
      </c>
      <c r="O126">
        <v>150241</v>
      </c>
      <c r="P126">
        <v>6.3231741002788857E-4</v>
      </c>
      <c r="Q126">
        <v>3.2508311784263023E-4</v>
      </c>
      <c r="R126">
        <v>49</v>
      </c>
      <c r="S126">
        <v>46</v>
      </c>
      <c r="T126">
        <v>0.93877551020408156</v>
      </c>
      <c r="U126" t="s">
        <v>113</v>
      </c>
      <c r="V126">
        <v>0</v>
      </c>
    </row>
    <row r="127" spans="1:22" ht="13.5" customHeight="1">
      <c r="A127" s="73" t="s">
        <v>267</v>
      </c>
      <c r="B127" s="72" t="s">
        <v>112</v>
      </c>
      <c r="C127" s="73" t="s">
        <v>66</v>
      </c>
      <c r="D127" s="72" t="s">
        <v>366</v>
      </c>
      <c r="E127" s="72" t="s">
        <v>360</v>
      </c>
      <c r="F127" s="72" t="s">
        <v>96</v>
      </c>
      <c r="G127" s="73" t="s">
        <v>32</v>
      </c>
      <c r="H127" s="73" t="s">
        <v>32</v>
      </c>
      <c r="I127" s="72">
        <v>506</v>
      </c>
      <c r="J127" s="72">
        <v>561</v>
      </c>
      <c r="K127" s="72">
        <v>25</v>
      </c>
      <c r="L127" s="72">
        <v>41</v>
      </c>
      <c r="M127" s="72">
        <v>37</v>
      </c>
      <c r="N127" s="72">
        <v>1170</v>
      </c>
      <c r="O127">
        <v>151560</v>
      </c>
      <c r="P127">
        <v>7.719714964370546E-3</v>
      </c>
      <c r="Q127">
        <v>5.0169086297646428E-3</v>
      </c>
      <c r="R127">
        <v>760</v>
      </c>
      <c r="S127">
        <v>410</v>
      </c>
      <c r="T127">
        <v>0.53947368421052633</v>
      </c>
      <c r="U127" t="s">
        <v>113</v>
      </c>
      <c r="V127">
        <v>0</v>
      </c>
    </row>
    <row r="128" spans="1:22" ht="13.5" customHeight="1">
      <c r="A128" s="73" t="s">
        <v>267</v>
      </c>
      <c r="B128" s="72" t="s">
        <v>112</v>
      </c>
      <c r="C128" s="73" t="s">
        <v>66</v>
      </c>
      <c r="D128" s="72" t="s">
        <v>366</v>
      </c>
      <c r="E128" s="72" t="s">
        <v>361</v>
      </c>
      <c r="F128" s="72" t="s">
        <v>96</v>
      </c>
      <c r="G128" s="73" t="s">
        <v>32</v>
      </c>
      <c r="H128" s="73" t="s">
        <v>32</v>
      </c>
      <c r="I128" s="72">
        <v>210</v>
      </c>
      <c r="J128" s="72">
        <v>519</v>
      </c>
      <c r="K128" s="72">
        <v>25</v>
      </c>
      <c r="L128" s="72">
        <v>37</v>
      </c>
      <c r="M128" s="72">
        <v>122</v>
      </c>
      <c r="N128" s="72">
        <v>913</v>
      </c>
      <c r="O128">
        <v>150241</v>
      </c>
      <c r="P128">
        <v>6.0769031090048657E-3</v>
      </c>
      <c r="Q128">
        <v>3.3863603968607059E-3</v>
      </c>
      <c r="R128">
        <v>509</v>
      </c>
      <c r="S128">
        <v>404</v>
      </c>
      <c r="T128">
        <v>0.79371316306483308</v>
      </c>
      <c r="U128" t="s">
        <v>113</v>
      </c>
      <c r="V128">
        <v>0</v>
      </c>
    </row>
    <row r="129" spans="1:22" ht="13.5" customHeight="1">
      <c r="A129" s="73" t="s">
        <v>267</v>
      </c>
      <c r="B129" s="72" t="s">
        <v>112</v>
      </c>
      <c r="C129" s="73" t="s">
        <v>66</v>
      </c>
      <c r="D129" s="72" t="s">
        <v>366</v>
      </c>
      <c r="E129" s="72" t="s">
        <v>360</v>
      </c>
      <c r="F129" s="72" t="s">
        <v>97</v>
      </c>
      <c r="G129" s="73" t="s">
        <v>31</v>
      </c>
      <c r="H129" s="73" t="s">
        <v>31</v>
      </c>
      <c r="I129" s="72">
        <v>353</v>
      </c>
      <c r="J129" s="72">
        <v>715</v>
      </c>
      <c r="K129" s="72">
        <v>54</v>
      </c>
      <c r="L129" s="72">
        <v>59</v>
      </c>
      <c r="M129" s="72">
        <v>45</v>
      </c>
      <c r="N129" s="72">
        <v>1226</v>
      </c>
      <c r="O129">
        <v>151560</v>
      </c>
      <c r="P129">
        <v>8.0892055951438373E-3</v>
      </c>
      <c r="Q129">
        <v>3.7502467267583393E-3</v>
      </c>
      <c r="R129">
        <v>568</v>
      </c>
      <c r="S129">
        <v>658</v>
      </c>
      <c r="T129">
        <v>1.158450704225352</v>
      </c>
      <c r="U129" t="s">
        <v>113</v>
      </c>
      <c r="V129">
        <v>1</v>
      </c>
    </row>
    <row r="130" spans="1:22" ht="13.5" customHeight="1">
      <c r="A130" s="73" t="s">
        <v>267</v>
      </c>
      <c r="B130" s="72" t="s">
        <v>112</v>
      </c>
      <c r="C130" s="73" t="s">
        <v>66</v>
      </c>
      <c r="D130" s="72" t="s">
        <v>366</v>
      </c>
      <c r="E130" s="72" t="s">
        <v>361</v>
      </c>
      <c r="F130" s="72" t="s">
        <v>97</v>
      </c>
      <c r="G130" s="73" t="s">
        <v>31</v>
      </c>
      <c r="H130" s="73" t="s">
        <v>31</v>
      </c>
      <c r="I130" s="72">
        <v>166</v>
      </c>
      <c r="J130" s="72">
        <v>1010</v>
      </c>
      <c r="K130" s="72">
        <v>46</v>
      </c>
      <c r="L130" s="72">
        <v>97</v>
      </c>
      <c r="M130" s="72">
        <v>117</v>
      </c>
      <c r="N130" s="72">
        <v>1436</v>
      </c>
      <c r="O130">
        <v>150241</v>
      </c>
      <c r="P130">
        <v>9.5579768505268201E-3</v>
      </c>
      <c r="Q130">
        <v>5.6151384131618845E-3</v>
      </c>
      <c r="R130">
        <v>844</v>
      </c>
      <c r="S130">
        <v>592</v>
      </c>
      <c r="T130">
        <v>0.70142180094786721</v>
      </c>
      <c r="U130" t="s">
        <v>113</v>
      </c>
      <c r="V130">
        <v>1</v>
      </c>
    </row>
    <row r="131" spans="1:22" ht="13.5" customHeight="1">
      <c r="A131" s="73" t="s">
        <v>267</v>
      </c>
      <c r="B131" s="72" t="s">
        <v>112</v>
      </c>
      <c r="C131" s="73" t="s">
        <v>66</v>
      </c>
      <c r="D131" s="72" t="s">
        <v>367</v>
      </c>
      <c r="E131" s="72" t="s">
        <v>360</v>
      </c>
      <c r="F131" s="72" t="s">
        <v>107</v>
      </c>
      <c r="G131" s="73" t="s">
        <v>49</v>
      </c>
      <c r="H131" s="73" t="s">
        <v>49</v>
      </c>
      <c r="I131" s="72">
        <v>6</v>
      </c>
      <c r="J131" s="72">
        <v>21</v>
      </c>
      <c r="K131" s="72">
        <v>8</v>
      </c>
      <c r="L131" s="72">
        <v>84</v>
      </c>
      <c r="M131" s="72">
        <v>52</v>
      </c>
      <c r="N131" s="72">
        <v>171</v>
      </c>
      <c r="O131">
        <v>151560</v>
      </c>
      <c r="P131">
        <v>1.1282660332541568E-3</v>
      </c>
      <c r="Q131">
        <v>9.3292910193358363E-4</v>
      </c>
      <c r="R131">
        <v>141</v>
      </c>
      <c r="S131">
        <v>30</v>
      </c>
      <c r="T131">
        <v>0.2127659574468086</v>
      </c>
      <c r="U131" t="s">
        <v>113</v>
      </c>
      <c r="V131">
        <v>0</v>
      </c>
    </row>
    <row r="132" spans="1:22" ht="13.5" customHeight="1">
      <c r="A132" s="73" t="s">
        <v>267</v>
      </c>
      <c r="B132" s="72" t="s">
        <v>112</v>
      </c>
      <c r="C132" s="73" t="s">
        <v>66</v>
      </c>
      <c r="D132" s="72" t="s">
        <v>367</v>
      </c>
      <c r="E132" s="72" t="s">
        <v>361</v>
      </c>
      <c r="F132" s="72" t="s">
        <v>107</v>
      </c>
      <c r="G132" s="73" t="s">
        <v>49</v>
      </c>
      <c r="H132" s="73" t="s">
        <v>49</v>
      </c>
      <c r="I132" s="72">
        <v>6</v>
      </c>
      <c r="J132" s="72">
        <v>42</v>
      </c>
      <c r="K132" s="72">
        <v>13</v>
      </c>
      <c r="L132" s="72">
        <v>93</v>
      </c>
      <c r="M132" s="72">
        <v>148</v>
      </c>
      <c r="N132" s="72">
        <v>302</v>
      </c>
      <c r="O132">
        <v>150241</v>
      </c>
      <c r="P132">
        <v>2.0101037666149721E-3</v>
      </c>
      <c r="Q132">
        <v>1.4229305254170965E-3</v>
      </c>
      <c r="R132">
        <v>214</v>
      </c>
      <c r="S132">
        <v>88</v>
      </c>
      <c r="T132">
        <v>0.41121495327102808</v>
      </c>
      <c r="U132" t="s">
        <v>113</v>
      </c>
      <c r="V132">
        <v>0</v>
      </c>
    </row>
    <row r="133" spans="1:22" ht="13.5" customHeight="1">
      <c r="A133" s="73" t="s">
        <v>267</v>
      </c>
      <c r="B133" s="72" t="s">
        <v>112</v>
      </c>
      <c r="C133" s="73" t="s">
        <v>66</v>
      </c>
      <c r="D133" s="72" t="s">
        <v>367</v>
      </c>
      <c r="E133" s="72" t="s">
        <v>360</v>
      </c>
      <c r="F133" s="72" t="s">
        <v>108</v>
      </c>
      <c r="G133" s="73" t="s">
        <v>356</v>
      </c>
      <c r="H133" s="73" t="s">
        <v>50</v>
      </c>
      <c r="I133" s="72">
        <v>3</v>
      </c>
      <c r="J133" s="72">
        <v>39</v>
      </c>
      <c r="K133" s="72">
        <v>11</v>
      </c>
      <c r="L133" s="72">
        <v>53</v>
      </c>
      <c r="M133" s="72">
        <v>24</v>
      </c>
      <c r="N133" s="72">
        <v>130</v>
      </c>
      <c r="O133">
        <v>151560</v>
      </c>
      <c r="P133">
        <v>8.5774610715228297E-4</v>
      </c>
      <c r="Q133">
        <v>5.7965294821355894E-4</v>
      </c>
      <c r="R133">
        <v>88</v>
      </c>
      <c r="S133">
        <v>42</v>
      </c>
      <c r="T133">
        <v>0.47727272727272729</v>
      </c>
      <c r="U133" t="s">
        <v>113</v>
      </c>
      <c r="V133">
        <v>0</v>
      </c>
    </row>
    <row r="134" spans="1:22" ht="13.5" customHeight="1">
      <c r="A134" s="73" t="s">
        <v>267</v>
      </c>
      <c r="B134" s="72" t="s">
        <v>112</v>
      </c>
      <c r="C134" s="73" t="s">
        <v>66</v>
      </c>
      <c r="D134" s="72" t="s">
        <v>367</v>
      </c>
      <c r="E134" s="72" t="s">
        <v>361</v>
      </c>
      <c r="F134" s="72" t="s">
        <v>108</v>
      </c>
      <c r="G134" s="73" t="s">
        <v>356</v>
      </c>
      <c r="H134" s="73" t="s">
        <v>50</v>
      </c>
      <c r="I134" s="72">
        <v>0</v>
      </c>
      <c r="J134" s="72">
        <v>61</v>
      </c>
      <c r="K134" s="72">
        <v>13</v>
      </c>
      <c r="L134" s="72">
        <v>82</v>
      </c>
      <c r="M134" s="72">
        <v>101</v>
      </c>
      <c r="N134" s="72">
        <v>257</v>
      </c>
      <c r="O134">
        <v>150241</v>
      </c>
      <c r="P134">
        <v>1.7105849934438669E-3</v>
      </c>
      <c r="Q134">
        <v>1.2915758497285608E-3</v>
      </c>
      <c r="R134">
        <v>194</v>
      </c>
      <c r="S134">
        <v>63</v>
      </c>
      <c r="T134">
        <v>0.32474226804123707</v>
      </c>
      <c r="U134" t="s">
        <v>113</v>
      </c>
      <c r="V134">
        <v>0</v>
      </c>
    </row>
    <row r="135" spans="1:22" ht="13.5" customHeight="1">
      <c r="A135" s="73" t="s">
        <v>267</v>
      </c>
      <c r="B135" s="72" t="s">
        <v>112</v>
      </c>
      <c r="C135" s="73" t="s">
        <v>66</v>
      </c>
      <c r="D135" s="72" t="s">
        <v>367</v>
      </c>
      <c r="E135" s="72" t="s">
        <v>360</v>
      </c>
      <c r="F135" s="72" t="s">
        <v>109</v>
      </c>
      <c r="G135" s="73" t="s">
        <v>51</v>
      </c>
      <c r="H135" s="73" t="s">
        <v>51</v>
      </c>
      <c r="I135" s="72">
        <v>0</v>
      </c>
      <c r="J135" s="72">
        <v>4</v>
      </c>
      <c r="K135" s="72">
        <v>1</v>
      </c>
      <c r="L135" s="72">
        <v>12</v>
      </c>
      <c r="M135" s="72">
        <v>6</v>
      </c>
      <c r="N135" s="72">
        <v>23</v>
      </c>
      <c r="O135">
        <v>151560</v>
      </c>
      <c r="P135">
        <v>1.5175508049617312E-4</v>
      </c>
      <c r="Q135">
        <v>6.0714918161349896E-5</v>
      </c>
      <c r="R135">
        <v>9</v>
      </c>
      <c r="S135">
        <v>14</v>
      </c>
      <c r="T135">
        <v>1.5555555555555554</v>
      </c>
      <c r="U135" t="s">
        <v>113</v>
      </c>
      <c r="V135">
        <v>0</v>
      </c>
    </row>
    <row r="136" spans="1:22" ht="13.5" customHeight="1">
      <c r="A136" s="73" t="s">
        <v>267</v>
      </c>
      <c r="B136" s="72" t="s">
        <v>112</v>
      </c>
      <c r="C136" s="73" t="s">
        <v>66</v>
      </c>
      <c r="D136" s="72" t="s">
        <v>367</v>
      </c>
      <c r="E136" s="72" t="s">
        <v>361</v>
      </c>
      <c r="F136" s="72" t="s">
        <v>109</v>
      </c>
      <c r="G136" s="73" t="s">
        <v>51</v>
      </c>
      <c r="H136" s="73" t="s">
        <v>51</v>
      </c>
      <c r="I136" s="72">
        <v>0</v>
      </c>
      <c r="J136" s="72">
        <v>6</v>
      </c>
      <c r="K136" s="72">
        <v>2</v>
      </c>
      <c r="L136" s="72">
        <v>12</v>
      </c>
      <c r="M136" s="72">
        <v>12</v>
      </c>
      <c r="N136" s="72">
        <v>32</v>
      </c>
      <c r="O136">
        <v>150241</v>
      </c>
      <c r="P136">
        <v>2.1299112758834139E-4</v>
      </c>
      <c r="Q136">
        <v>7.0243040921588693E-5</v>
      </c>
      <c r="R136">
        <v>11</v>
      </c>
      <c r="S136">
        <v>21</v>
      </c>
      <c r="T136">
        <v>1.9090909090909092</v>
      </c>
      <c r="U136" t="s">
        <v>113</v>
      </c>
      <c r="V136">
        <v>0</v>
      </c>
    </row>
    <row r="137" spans="1:22" ht="13.5" customHeight="1">
      <c r="A137" s="73" t="s">
        <v>267</v>
      </c>
      <c r="B137" s="72" t="s">
        <v>114</v>
      </c>
      <c r="C137" s="73" t="s">
        <v>53</v>
      </c>
      <c r="D137" s="72" t="s">
        <v>366</v>
      </c>
      <c r="E137" s="72" t="s">
        <v>360</v>
      </c>
      <c r="F137" s="72" t="s">
        <v>78</v>
      </c>
      <c r="G137" s="73" t="s">
        <v>344</v>
      </c>
      <c r="H137" s="73" t="s">
        <v>35</v>
      </c>
      <c r="I137" s="72">
        <v>618</v>
      </c>
      <c r="J137" s="72">
        <v>946</v>
      </c>
      <c r="K137" s="72">
        <v>18</v>
      </c>
      <c r="L137" s="72">
        <v>11</v>
      </c>
      <c r="M137" s="72">
        <v>22</v>
      </c>
      <c r="N137" s="72">
        <v>1615</v>
      </c>
      <c r="O137">
        <v>238187</v>
      </c>
      <c r="P137">
        <v>6.7803868389122836E-3</v>
      </c>
      <c r="Q137">
        <v>6.7803868389122836E-3</v>
      </c>
      <c r="R137">
        <v>1615</v>
      </c>
      <c r="S137">
        <v>0</v>
      </c>
      <c r="T137">
        <v>0</v>
      </c>
      <c r="U137" t="s">
        <v>115</v>
      </c>
      <c r="V137">
        <v>0</v>
      </c>
    </row>
    <row r="138" spans="1:22" ht="13.5" customHeight="1">
      <c r="A138" s="73" t="s">
        <v>267</v>
      </c>
      <c r="B138" s="72" t="s">
        <v>114</v>
      </c>
      <c r="C138" s="73" t="s">
        <v>53</v>
      </c>
      <c r="D138" s="72" t="s">
        <v>366</v>
      </c>
      <c r="E138" s="72" t="s">
        <v>361</v>
      </c>
      <c r="F138" s="72" t="s">
        <v>78</v>
      </c>
      <c r="G138" s="73" t="s">
        <v>344</v>
      </c>
      <c r="H138" s="73" t="s">
        <v>35</v>
      </c>
      <c r="I138" s="72">
        <v>262</v>
      </c>
      <c r="J138" s="72">
        <v>1590</v>
      </c>
      <c r="K138" s="72">
        <v>33</v>
      </c>
      <c r="L138" s="72">
        <v>22</v>
      </c>
      <c r="M138" s="72">
        <v>50</v>
      </c>
      <c r="N138" s="72">
        <v>1957</v>
      </c>
      <c r="O138">
        <v>231517</v>
      </c>
      <c r="P138">
        <v>8.4529429804290832E-3</v>
      </c>
      <c r="Q138">
        <v>9.7878252083859561E-3</v>
      </c>
      <c r="R138">
        <v>2266</v>
      </c>
      <c r="S138">
        <v>-309</v>
      </c>
      <c r="T138">
        <v>-0.13636363636363635</v>
      </c>
      <c r="U138" t="s">
        <v>115</v>
      </c>
      <c r="V138">
        <v>0</v>
      </c>
    </row>
    <row r="139" spans="1:22" ht="13.5" customHeight="1">
      <c r="A139" s="73" t="s">
        <v>267</v>
      </c>
      <c r="B139" s="72" t="s">
        <v>114</v>
      </c>
      <c r="C139" s="73" t="s">
        <v>53</v>
      </c>
      <c r="D139" s="72" t="s">
        <v>366</v>
      </c>
      <c r="E139" s="72" t="s">
        <v>360</v>
      </c>
      <c r="F139" s="72" t="s">
        <v>80</v>
      </c>
      <c r="G139" s="73" t="s">
        <v>26</v>
      </c>
      <c r="H139" s="73" t="s">
        <v>26</v>
      </c>
      <c r="I139" s="72">
        <v>25</v>
      </c>
      <c r="J139" s="72">
        <v>97</v>
      </c>
      <c r="K139" s="72">
        <v>115</v>
      </c>
      <c r="L139" s="72">
        <v>207</v>
      </c>
      <c r="M139" s="72">
        <v>202</v>
      </c>
      <c r="N139" s="72">
        <v>646</v>
      </c>
      <c r="O139">
        <v>238187</v>
      </c>
      <c r="P139">
        <v>2.7121547355649133E-3</v>
      </c>
      <c r="Q139">
        <v>9.5893151573268572E-4</v>
      </c>
      <c r="R139">
        <v>228</v>
      </c>
      <c r="S139">
        <v>418</v>
      </c>
      <c r="T139">
        <v>1.8333333333333335</v>
      </c>
      <c r="U139" t="s">
        <v>115</v>
      </c>
      <c r="V139">
        <v>0</v>
      </c>
    </row>
    <row r="140" spans="1:22" ht="13.5" customHeight="1">
      <c r="A140" s="73" t="s">
        <v>267</v>
      </c>
      <c r="B140" s="72" t="s">
        <v>114</v>
      </c>
      <c r="C140" s="73" t="s">
        <v>53</v>
      </c>
      <c r="D140" s="72" t="s">
        <v>366</v>
      </c>
      <c r="E140" s="72" t="s">
        <v>361</v>
      </c>
      <c r="F140" s="72" t="s">
        <v>80</v>
      </c>
      <c r="G140" s="73" t="s">
        <v>26</v>
      </c>
      <c r="H140" s="73" t="s">
        <v>26</v>
      </c>
      <c r="I140" s="72">
        <v>11</v>
      </c>
      <c r="J140" s="72">
        <v>127</v>
      </c>
      <c r="K140" s="72">
        <v>152</v>
      </c>
      <c r="L140" s="72">
        <v>256</v>
      </c>
      <c r="M140" s="72">
        <v>368</v>
      </c>
      <c r="N140" s="72">
        <v>914</v>
      </c>
      <c r="O140">
        <v>231517</v>
      </c>
      <c r="P140">
        <v>3.9478742381768945E-3</v>
      </c>
      <c r="Q140">
        <v>2.0154466291270501E-3</v>
      </c>
      <c r="R140">
        <v>467</v>
      </c>
      <c r="S140">
        <v>447</v>
      </c>
      <c r="T140">
        <v>0.95717344753747313</v>
      </c>
      <c r="U140" t="s">
        <v>115</v>
      </c>
      <c r="V140">
        <v>0</v>
      </c>
    </row>
    <row r="141" spans="1:22" ht="13.5" customHeight="1">
      <c r="A141" s="73" t="s">
        <v>267</v>
      </c>
      <c r="B141" s="72" t="s">
        <v>114</v>
      </c>
      <c r="C141" s="73" t="s">
        <v>53</v>
      </c>
      <c r="D141" s="72" t="s">
        <v>366</v>
      </c>
      <c r="E141" s="72" t="s">
        <v>360</v>
      </c>
      <c r="F141" s="72" t="s">
        <v>81</v>
      </c>
      <c r="G141" s="73" t="s">
        <v>28</v>
      </c>
      <c r="H141" s="73" t="s">
        <v>28</v>
      </c>
      <c r="I141" s="72">
        <v>46</v>
      </c>
      <c r="J141" s="72">
        <v>681</v>
      </c>
      <c r="K141" s="72">
        <v>1182</v>
      </c>
      <c r="L141" s="72">
        <v>2479</v>
      </c>
      <c r="M141" s="72">
        <v>2743</v>
      </c>
      <c r="N141" s="72">
        <v>7131</v>
      </c>
      <c r="O141">
        <v>238187</v>
      </c>
      <c r="P141">
        <v>2.9938661639804021E-2</v>
      </c>
      <c r="Q141">
        <v>3.3076831305177759E-2</v>
      </c>
      <c r="R141">
        <v>7878</v>
      </c>
      <c r="S141">
        <v>-747</v>
      </c>
      <c r="T141">
        <v>-9.4821020563594871E-2</v>
      </c>
      <c r="U141" t="s">
        <v>115</v>
      </c>
      <c r="V141">
        <v>0</v>
      </c>
    </row>
    <row r="142" spans="1:22" ht="13.5" customHeight="1">
      <c r="A142" s="73" t="s">
        <v>267</v>
      </c>
      <c r="B142" s="72" t="s">
        <v>114</v>
      </c>
      <c r="C142" s="73" t="s">
        <v>53</v>
      </c>
      <c r="D142" s="72" t="s">
        <v>366</v>
      </c>
      <c r="E142" s="72" t="s">
        <v>361</v>
      </c>
      <c r="F142" s="72" t="s">
        <v>81</v>
      </c>
      <c r="G142" s="73" t="s">
        <v>28</v>
      </c>
      <c r="H142" s="73" t="s">
        <v>28</v>
      </c>
      <c r="I142" s="72">
        <v>50</v>
      </c>
      <c r="J142" s="72">
        <v>968</v>
      </c>
      <c r="K142" s="72">
        <v>1419</v>
      </c>
      <c r="L142" s="72">
        <v>3589</v>
      </c>
      <c r="M142" s="72">
        <v>5786</v>
      </c>
      <c r="N142" s="72">
        <v>11812</v>
      </c>
      <c r="O142">
        <v>231517</v>
      </c>
      <c r="P142">
        <v>5.1020011489437057E-2</v>
      </c>
      <c r="Q142">
        <v>5.7872255065076053E-2</v>
      </c>
      <c r="R142">
        <v>13398</v>
      </c>
      <c r="S142">
        <v>-1586</v>
      </c>
      <c r="T142">
        <v>-0.1183758769965666</v>
      </c>
      <c r="U142" t="s">
        <v>115</v>
      </c>
      <c r="V142">
        <v>0</v>
      </c>
    </row>
    <row r="143" spans="1:22" ht="13.5" customHeight="1">
      <c r="A143" s="73" t="s">
        <v>267</v>
      </c>
      <c r="B143" s="72" t="s">
        <v>114</v>
      </c>
      <c r="C143" s="73" t="s">
        <v>53</v>
      </c>
      <c r="D143" s="72" t="s">
        <v>366</v>
      </c>
      <c r="E143" s="72" t="s">
        <v>360</v>
      </c>
      <c r="F143" s="72" t="s">
        <v>82</v>
      </c>
      <c r="G143" s="73" t="s">
        <v>41</v>
      </c>
      <c r="H143" s="73" t="s">
        <v>41</v>
      </c>
      <c r="I143" s="72">
        <v>123</v>
      </c>
      <c r="J143" s="72">
        <v>22</v>
      </c>
      <c r="K143" s="72">
        <v>0</v>
      </c>
      <c r="L143" s="72">
        <v>1</v>
      </c>
      <c r="M143" s="72">
        <v>0</v>
      </c>
      <c r="N143" s="72">
        <v>146</v>
      </c>
      <c r="O143">
        <v>238187</v>
      </c>
      <c r="P143">
        <v>6.1296376376544478E-4</v>
      </c>
      <c r="Q143">
        <v>2.2986359032561615E-4</v>
      </c>
      <c r="R143">
        <v>55</v>
      </c>
      <c r="S143">
        <v>91</v>
      </c>
      <c r="T143">
        <v>1.6545454545454548</v>
      </c>
      <c r="U143" t="s">
        <v>115</v>
      </c>
      <c r="V143">
        <v>0</v>
      </c>
    </row>
    <row r="144" spans="1:22" ht="13.5" customHeight="1">
      <c r="A144" s="73" t="s">
        <v>267</v>
      </c>
      <c r="B144" s="72" t="s">
        <v>114</v>
      </c>
      <c r="C144" s="73" t="s">
        <v>53</v>
      </c>
      <c r="D144" s="72" t="s">
        <v>366</v>
      </c>
      <c r="E144" s="72" t="s">
        <v>361</v>
      </c>
      <c r="F144" s="72" t="s">
        <v>82</v>
      </c>
      <c r="G144" s="73" t="s">
        <v>41</v>
      </c>
      <c r="H144" s="73" t="s">
        <v>41</v>
      </c>
      <c r="I144" s="72">
        <v>62</v>
      </c>
      <c r="J144" s="72">
        <v>22</v>
      </c>
      <c r="K144" s="72">
        <v>0</v>
      </c>
      <c r="L144" s="72">
        <v>0</v>
      </c>
      <c r="M144" s="72">
        <v>0</v>
      </c>
      <c r="N144" s="72">
        <v>84</v>
      </c>
      <c r="O144">
        <v>231517</v>
      </c>
      <c r="P144">
        <v>3.628243282350756E-4</v>
      </c>
      <c r="Q144">
        <v>1.7732203200915994E-4</v>
      </c>
      <c r="R144">
        <v>41</v>
      </c>
      <c r="S144">
        <v>43</v>
      </c>
      <c r="T144">
        <v>1.0487804878048781</v>
      </c>
      <c r="U144" t="s">
        <v>115</v>
      </c>
      <c r="V144">
        <v>0</v>
      </c>
    </row>
    <row r="145" spans="1:22" ht="13.5" customHeight="1">
      <c r="A145" s="73" t="s">
        <v>267</v>
      </c>
      <c r="B145" s="72" t="s">
        <v>114</v>
      </c>
      <c r="C145" s="73" t="s">
        <v>53</v>
      </c>
      <c r="D145" s="72" t="s">
        <v>366</v>
      </c>
      <c r="E145" s="72" t="s">
        <v>360</v>
      </c>
      <c r="F145" s="72" t="s">
        <v>83</v>
      </c>
      <c r="G145" s="73" t="s">
        <v>27</v>
      </c>
      <c r="H145" s="73" t="s">
        <v>27</v>
      </c>
      <c r="I145" s="72">
        <v>4</v>
      </c>
      <c r="J145" s="72">
        <v>57</v>
      </c>
      <c r="K145" s="72">
        <v>49</v>
      </c>
      <c r="L145" s="72">
        <v>59</v>
      </c>
      <c r="M145" s="72">
        <v>53</v>
      </c>
      <c r="N145" s="72">
        <v>222</v>
      </c>
      <c r="O145">
        <v>238187</v>
      </c>
      <c r="P145">
        <v>9.3204079147896405E-4</v>
      </c>
      <c r="Q145">
        <v>1.1184681460272012E-3</v>
      </c>
      <c r="R145">
        <v>266</v>
      </c>
      <c r="S145">
        <v>-44</v>
      </c>
      <c r="T145">
        <v>-0.16541353383458646</v>
      </c>
      <c r="U145" t="s">
        <v>115</v>
      </c>
      <c r="V145">
        <v>0</v>
      </c>
    </row>
    <row r="146" spans="1:22" ht="13.5" customHeight="1">
      <c r="A146" s="73" t="s">
        <v>267</v>
      </c>
      <c r="B146" s="72" t="s">
        <v>114</v>
      </c>
      <c r="C146" s="73" t="s">
        <v>53</v>
      </c>
      <c r="D146" s="72" t="s">
        <v>366</v>
      </c>
      <c r="E146" s="72" t="s">
        <v>361</v>
      </c>
      <c r="F146" s="72" t="s">
        <v>83</v>
      </c>
      <c r="G146" s="73" t="s">
        <v>27</v>
      </c>
      <c r="H146" s="73" t="s">
        <v>27</v>
      </c>
      <c r="I146" s="72">
        <v>0</v>
      </c>
      <c r="J146" s="72">
        <v>63</v>
      </c>
      <c r="K146" s="72">
        <v>41</v>
      </c>
      <c r="L146" s="72">
        <v>79</v>
      </c>
      <c r="M146" s="72">
        <v>97</v>
      </c>
      <c r="N146" s="72">
        <v>280</v>
      </c>
      <c r="O146">
        <v>231517</v>
      </c>
      <c r="P146">
        <v>1.2094144274502521E-3</v>
      </c>
      <c r="Q146">
        <v>1.8065455767641828E-3</v>
      </c>
      <c r="R146">
        <v>418</v>
      </c>
      <c r="S146">
        <v>-138</v>
      </c>
      <c r="T146">
        <v>-0.33014354066985641</v>
      </c>
      <c r="U146" t="s">
        <v>115</v>
      </c>
      <c r="V146">
        <v>0</v>
      </c>
    </row>
    <row r="147" spans="1:22" ht="13.5" customHeight="1">
      <c r="A147" s="73" t="s">
        <v>267</v>
      </c>
      <c r="B147" s="72" t="s">
        <v>114</v>
      </c>
      <c r="C147" s="73" t="s">
        <v>53</v>
      </c>
      <c r="D147" s="72" t="s">
        <v>366</v>
      </c>
      <c r="E147" s="72" t="s">
        <v>360</v>
      </c>
      <c r="F147" s="72" t="s">
        <v>84</v>
      </c>
      <c r="G147" s="73" t="s">
        <v>345</v>
      </c>
      <c r="H147" s="73" t="s">
        <v>33</v>
      </c>
      <c r="I147" s="72">
        <v>277</v>
      </c>
      <c r="J147" s="72">
        <v>837</v>
      </c>
      <c r="K147" s="72">
        <v>643</v>
      </c>
      <c r="L147" s="72">
        <v>1023</v>
      </c>
      <c r="M147" s="72">
        <v>1001</v>
      </c>
      <c r="N147" s="72">
        <v>3781</v>
      </c>
      <c r="O147">
        <v>238187</v>
      </c>
      <c r="P147">
        <v>1.587408212874758E-2</v>
      </c>
      <c r="Q147">
        <v>1.1385225846706067E-2</v>
      </c>
      <c r="R147">
        <v>2712</v>
      </c>
      <c r="S147">
        <v>1069</v>
      </c>
      <c r="T147">
        <v>0.3941740412979351</v>
      </c>
      <c r="U147" t="s">
        <v>115</v>
      </c>
      <c r="V147">
        <v>0</v>
      </c>
    </row>
    <row r="148" spans="1:22" ht="13.5" customHeight="1">
      <c r="A148" s="73" t="s">
        <v>267</v>
      </c>
      <c r="B148" s="72" t="s">
        <v>114</v>
      </c>
      <c r="C148" s="73" t="s">
        <v>53</v>
      </c>
      <c r="D148" s="72" t="s">
        <v>366</v>
      </c>
      <c r="E148" s="72" t="s">
        <v>361</v>
      </c>
      <c r="F148" s="72" t="s">
        <v>84</v>
      </c>
      <c r="G148" s="73" t="s">
        <v>345</v>
      </c>
      <c r="H148" s="73" t="s">
        <v>33</v>
      </c>
      <c r="I148" s="72">
        <v>169</v>
      </c>
      <c r="J148" s="72">
        <v>911</v>
      </c>
      <c r="K148" s="72">
        <v>586</v>
      </c>
      <c r="L148" s="72">
        <v>1264</v>
      </c>
      <c r="M148" s="72">
        <v>1881</v>
      </c>
      <c r="N148" s="72">
        <v>4811</v>
      </c>
      <c r="O148">
        <v>231517</v>
      </c>
      <c r="P148">
        <v>2.0780331465939866E-2</v>
      </c>
      <c r="Q148">
        <v>1.5026146348404538E-2</v>
      </c>
      <c r="R148">
        <v>3479</v>
      </c>
      <c r="S148">
        <v>1332</v>
      </c>
      <c r="T148">
        <v>0.38286864041391211</v>
      </c>
      <c r="U148" t="s">
        <v>115</v>
      </c>
      <c r="V148">
        <v>0</v>
      </c>
    </row>
    <row r="149" spans="1:22" ht="13.5" customHeight="1">
      <c r="A149" s="73" t="s">
        <v>267</v>
      </c>
      <c r="B149" s="72" t="s">
        <v>114</v>
      </c>
      <c r="C149" s="73" t="s">
        <v>53</v>
      </c>
      <c r="D149" s="72" t="s">
        <v>366</v>
      </c>
      <c r="E149" s="72" t="s">
        <v>360</v>
      </c>
      <c r="F149" s="72" t="s">
        <v>85</v>
      </c>
      <c r="G149" s="73" t="s">
        <v>346</v>
      </c>
      <c r="H149" s="73" t="s">
        <v>25</v>
      </c>
      <c r="I149" s="72">
        <v>52</v>
      </c>
      <c r="J149" s="72">
        <v>302</v>
      </c>
      <c r="K149" s="72">
        <v>317</v>
      </c>
      <c r="L149" s="72">
        <v>812</v>
      </c>
      <c r="M149" s="72">
        <v>920</v>
      </c>
      <c r="N149" s="72">
        <v>2403</v>
      </c>
      <c r="O149">
        <v>238187</v>
      </c>
      <c r="P149">
        <v>1.0088711810468245E-2</v>
      </c>
      <c r="Q149">
        <v>3.8479089328219231E-3</v>
      </c>
      <c r="R149">
        <v>917</v>
      </c>
      <c r="S149">
        <v>1486</v>
      </c>
      <c r="T149">
        <v>1.6205016357688113</v>
      </c>
      <c r="U149" t="s">
        <v>115</v>
      </c>
      <c r="V149">
        <v>1</v>
      </c>
    </row>
    <row r="150" spans="1:22" ht="13.5" customHeight="1">
      <c r="A150" s="73" t="s">
        <v>267</v>
      </c>
      <c r="B150" s="72" t="s">
        <v>114</v>
      </c>
      <c r="C150" s="73" t="s">
        <v>53</v>
      </c>
      <c r="D150" s="72" t="s">
        <v>366</v>
      </c>
      <c r="E150" s="72" t="s">
        <v>361</v>
      </c>
      <c r="F150" s="72" t="s">
        <v>85</v>
      </c>
      <c r="G150" s="73" t="s">
        <v>346</v>
      </c>
      <c r="H150" s="73" t="s">
        <v>25</v>
      </c>
      <c r="I150" s="72">
        <v>39</v>
      </c>
      <c r="J150" s="72">
        <v>350</v>
      </c>
      <c r="K150" s="72">
        <v>393</v>
      </c>
      <c r="L150" s="72">
        <v>1096</v>
      </c>
      <c r="M150" s="72">
        <v>2283</v>
      </c>
      <c r="N150" s="72">
        <v>4161</v>
      </c>
      <c r="O150">
        <v>231517</v>
      </c>
      <c r="P150">
        <v>1.7972762259358923E-2</v>
      </c>
      <c r="Q150">
        <v>8.4250239252977518E-3</v>
      </c>
      <c r="R150">
        <v>1951</v>
      </c>
      <c r="S150">
        <v>2210</v>
      </c>
      <c r="T150">
        <v>1.1327524346488982</v>
      </c>
      <c r="U150" t="s">
        <v>115</v>
      </c>
      <c r="V150">
        <v>1</v>
      </c>
    </row>
    <row r="151" spans="1:22" ht="13.5" customHeight="1">
      <c r="A151" s="73" t="s">
        <v>267</v>
      </c>
      <c r="B151" s="72" t="s">
        <v>114</v>
      </c>
      <c r="C151" s="73" t="s">
        <v>53</v>
      </c>
      <c r="D151" s="72" t="s">
        <v>366</v>
      </c>
      <c r="E151" s="72" t="s">
        <v>360</v>
      </c>
      <c r="F151" s="72" t="s">
        <v>86</v>
      </c>
      <c r="G151" s="73" t="s">
        <v>347</v>
      </c>
      <c r="H151" s="73" t="s">
        <v>40</v>
      </c>
      <c r="I151" s="72">
        <v>0</v>
      </c>
      <c r="J151" s="72">
        <v>4</v>
      </c>
      <c r="K151" s="72">
        <v>3</v>
      </c>
      <c r="L151" s="72">
        <v>0</v>
      </c>
      <c r="M151" s="72">
        <v>1</v>
      </c>
      <c r="N151" s="72">
        <v>8</v>
      </c>
      <c r="O151">
        <v>238187</v>
      </c>
      <c r="P151">
        <v>3.3587055548791494E-5</v>
      </c>
      <c r="Q151">
        <v>1.340586000038578E-3</v>
      </c>
      <c r="R151">
        <v>319</v>
      </c>
      <c r="S151">
        <v>-311</v>
      </c>
      <c r="T151">
        <v>-0.97492163009404387</v>
      </c>
      <c r="U151" t="s">
        <v>115</v>
      </c>
      <c r="V151">
        <v>0</v>
      </c>
    </row>
    <row r="152" spans="1:22" ht="13.5" customHeight="1">
      <c r="A152" s="73" t="s">
        <v>267</v>
      </c>
      <c r="B152" s="72" t="s">
        <v>114</v>
      </c>
      <c r="C152" s="73" t="s">
        <v>53</v>
      </c>
      <c r="D152" s="72" t="s">
        <v>366</v>
      </c>
      <c r="E152" s="72" t="s">
        <v>361</v>
      </c>
      <c r="F152" s="72" t="s">
        <v>86</v>
      </c>
      <c r="G152" s="73" t="s">
        <v>347</v>
      </c>
      <c r="H152" s="73" t="s">
        <v>40</v>
      </c>
      <c r="I152" s="72">
        <v>0</v>
      </c>
      <c r="J152" s="72">
        <v>10</v>
      </c>
      <c r="K152" s="72">
        <v>2</v>
      </c>
      <c r="L152" s="72">
        <v>9</v>
      </c>
      <c r="M152" s="72">
        <v>0</v>
      </c>
      <c r="N152" s="72">
        <v>21</v>
      </c>
      <c r="O152">
        <v>231517</v>
      </c>
      <c r="P152">
        <v>9.07060820587689E-5</v>
      </c>
      <c r="Q152">
        <v>1.3016328077373009E-3</v>
      </c>
      <c r="R152">
        <v>301</v>
      </c>
      <c r="S152">
        <v>-280</v>
      </c>
      <c r="T152">
        <v>-0.93023255813953487</v>
      </c>
      <c r="U152" t="s">
        <v>115</v>
      </c>
      <c r="V152">
        <v>0</v>
      </c>
    </row>
    <row r="153" spans="1:22" ht="13.5" customHeight="1">
      <c r="A153" s="73" t="s">
        <v>267</v>
      </c>
      <c r="B153" s="72" t="s">
        <v>114</v>
      </c>
      <c r="C153" s="73" t="s">
        <v>53</v>
      </c>
      <c r="D153" s="72" t="s">
        <v>366</v>
      </c>
      <c r="E153" s="72" t="s">
        <v>360</v>
      </c>
      <c r="F153" s="72" t="s">
        <v>87</v>
      </c>
      <c r="G153" s="73" t="s">
        <v>348</v>
      </c>
      <c r="H153" s="73" t="s">
        <v>38</v>
      </c>
      <c r="I153" s="72">
        <v>0</v>
      </c>
      <c r="J153" s="72">
        <v>36</v>
      </c>
      <c r="K153" s="72">
        <v>28</v>
      </c>
      <c r="L153" s="72">
        <v>46</v>
      </c>
      <c r="M153" s="72">
        <v>18</v>
      </c>
      <c r="N153" s="72">
        <v>128</v>
      </c>
      <c r="O153">
        <v>238187</v>
      </c>
      <c r="P153">
        <v>5.373928887806639E-4</v>
      </c>
      <c r="Q153">
        <v>1.4119820533122197E-3</v>
      </c>
      <c r="R153">
        <v>336</v>
      </c>
      <c r="S153">
        <v>-208</v>
      </c>
      <c r="T153">
        <v>-0.61904761904761907</v>
      </c>
      <c r="U153" t="s">
        <v>115</v>
      </c>
      <c r="V153">
        <v>0</v>
      </c>
    </row>
    <row r="154" spans="1:22" ht="13.5" customHeight="1">
      <c r="A154" s="73" t="s">
        <v>267</v>
      </c>
      <c r="B154" s="72" t="s">
        <v>114</v>
      </c>
      <c r="C154" s="73" t="s">
        <v>53</v>
      </c>
      <c r="D154" s="72" t="s">
        <v>366</v>
      </c>
      <c r="E154" s="72" t="s">
        <v>361</v>
      </c>
      <c r="F154" s="72" t="s">
        <v>87</v>
      </c>
      <c r="G154" s="73" t="s">
        <v>348</v>
      </c>
      <c r="H154" s="73" t="s">
        <v>38</v>
      </c>
      <c r="I154" s="72">
        <v>0</v>
      </c>
      <c r="J154" s="72">
        <v>49</v>
      </c>
      <c r="K154" s="72">
        <v>27</v>
      </c>
      <c r="L154" s="72">
        <v>23</v>
      </c>
      <c r="M154" s="72">
        <v>17</v>
      </c>
      <c r="N154" s="72">
        <v>116</v>
      </c>
      <c r="O154">
        <v>231517</v>
      </c>
      <c r="P154">
        <v>5.0104311994367582E-4</v>
      </c>
      <c r="Q154">
        <v>1.2779467655300485E-3</v>
      </c>
      <c r="R154">
        <v>296</v>
      </c>
      <c r="S154">
        <v>-180</v>
      </c>
      <c r="T154">
        <v>-0.60810810810810811</v>
      </c>
      <c r="U154" t="s">
        <v>115</v>
      </c>
      <c r="V154">
        <v>0</v>
      </c>
    </row>
    <row r="155" spans="1:22" ht="13.5" customHeight="1">
      <c r="A155" s="73" t="s">
        <v>267</v>
      </c>
      <c r="B155" s="72" t="s">
        <v>114</v>
      </c>
      <c r="C155" s="73" t="s">
        <v>53</v>
      </c>
      <c r="D155" s="72" t="s">
        <v>366</v>
      </c>
      <c r="E155" s="72" t="s">
        <v>360</v>
      </c>
      <c r="F155" s="72" t="s">
        <v>88</v>
      </c>
      <c r="G155" s="73" t="s">
        <v>349</v>
      </c>
      <c r="H155" s="73" t="s">
        <v>34</v>
      </c>
      <c r="I155" s="72">
        <v>30</v>
      </c>
      <c r="J155" s="72">
        <v>83</v>
      </c>
      <c r="K155" s="72">
        <v>25</v>
      </c>
      <c r="L155" s="72">
        <v>12</v>
      </c>
      <c r="M155" s="72">
        <v>4</v>
      </c>
      <c r="N155" s="72">
        <v>154</v>
      </c>
      <c r="O155">
        <v>238187</v>
      </c>
      <c r="P155">
        <v>6.4655081931423632E-4</v>
      </c>
      <c r="Q155">
        <v>1.1176036370409718E-3</v>
      </c>
      <c r="R155">
        <v>266</v>
      </c>
      <c r="S155">
        <v>-112</v>
      </c>
      <c r="T155">
        <v>-0.42105263157894735</v>
      </c>
      <c r="U155" t="s">
        <v>115</v>
      </c>
      <c r="V155">
        <v>0</v>
      </c>
    </row>
    <row r="156" spans="1:22" ht="13.5" customHeight="1">
      <c r="A156" s="73" t="s">
        <v>267</v>
      </c>
      <c r="B156" s="72" t="s">
        <v>114</v>
      </c>
      <c r="C156" s="73" t="s">
        <v>53</v>
      </c>
      <c r="D156" s="72" t="s">
        <v>366</v>
      </c>
      <c r="E156" s="72" t="s">
        <v>361</v>
      </c>
      <c r="F156" s="72" t="s">
        <v>88</v>
      </c>
      <c r="G156" s="73" t="s">
        <v>349</v>
      </c>
      <c r="H156" s="73" t="s">
        <v>34</v>
      </c>
      <c r="I156" s="72">
        <v>16</v>
      </c>
      <c r="J156" s="72">
        <v>65</v>
      </c>
      <c r="K156" s="72">
        <v>35</v>
      </c>
      <c r="L156" s="72">
        <v>19</v>
      </c>
      <c r="M156" s="72">
        <v>5</v>
      </c>
      <c r="N156" s="72">
        <v>140</v>
      </c>
      <c r="O156">
        <v>231517</v>
      </c>
      <c r="P156">
        <v>6.0470721372512604E-4</v>
      </c>
      <c r="Q156">
        <v>1.2230512595980576E-3</v>
      </c>
      <c r="R156">
        <v>283</v>
      </c>
      <c r="S156">
        <v>-143</v>
      </c>
      <c r="T156">
        <v>-0.5053003533568905</v>
      </c>
      <c r="U156" t="s">
        <v>115</v>
      </c>
      <c r="V156">
        <v>0</v>
      </c>
    </row>
    <row r="157" spans="1:22" ht="13.5" customHeight="1">
      <c r="A157" s="73" t="s">
        <v>267</v>
      </c>
      <c r="B157" s="72" t="s">
        <v>114</v>
      </c>
      <c r="C157" s="73" t="s">
        <v>53</v>
      </c>
      <c r="D157" s="72" t="s">
        <v>366</v>
      </c>
      <c r="E157" s="72" t="s">
        <v>360</v>
      </c>
      <c r="F157" s="72" t="s">
        <v>89</v>
      </c>
      <c r="G157" s="73" t="s">
        <v>350</v>
      </c>
      <c r="H157" s="73" t="s">
        <v>39</v>
      </c>
      <c r="I157" s="72">
        <v>0</v>
      </c>
      <c r="J157" s="72">
        <v>1</v>
      </c>
      <c r="K157" s="72">
        <v>0</v>
      </c>
      <c r="L157" s="72">
        <v>5</v>
      </c>
      <c r="M157" s="72">
        <v>4</v>
      </c>
      <c r="N157" s="72">
        <v>10</v>
      </c>
      <c r="O157">
        <v>238187</v>
      </c>
      <c r="P157">
        <v>4.1983819435989367E-5</v>
      </c>
      <c r="Q157">
        <v>1.5175508049617312E-4</v>
      </c>
      <c r="R157">
        <v>36</v>
      </c>
      <c r="S157">
        <v>-26</v>
      </c>
      <c r="T157">
        <v>-0.72222222222222221</v>
      </c>
      <c r="U157" t="s">
        <v>115</v>
      </c>
      <c r="V157">
        <v>0</v>
      </c>
    </row>
    <row r="158" spans="1:22" ht="13.5" customHeight="1">
      <c r="A158" s="73" t="s">
        <v>267</v>
      </c>
      <c r="B158" s="72" t="s">
        <v>114</v>
      </c>
      <c r="C158" s="73" t="s">
        <v>53</v>
      </c>
      <c r="D158" s="72" t="s">
        <v>366</v>
      </c>
      <c r="E158" s="72" t="s">
        <v>361</v>
      </c>
      <c r="F158" s="72" t="s">
        <v>89</v>
      </c>
      <c r="G158" s="73" t="s">
        <v>350</v>
      </c>
      <c r="H158" s="73" t="s">
        <v>39</v>
      </c>
      <c r="I158" s="72">
        <v>0</v>
      </c>
      <c r="J158" s="72">
        <v>7</v>
      </c>
      <c r="K158" s="72">
        <v>5</v>
      </c>
      <c r="L158" s="72">
        <v>4</v>
      </c>
      <c r="M158" s="72">
        <v>8</v>
      </c>
      <c r="N158" s="72">
        <v>24</v>
      </c>
      <c r="O158">
        <v>231517</v>
      </c>
      <c r="P158">
        <v>1.0366409378145018E-4</v>
      </c>
      <c r="Q158">
        <v>2.0551288308885864E-4</v>
      </c>
      <c r="R158">
        <v>48</v>
      </c>
      <c r="S158">
        <v>-24</v>
      </c>
      <c r="T158">
        <v>-0.5</v>
      </c>
      <c r="U158" t="s">
        <v>115</v>
      </c>
      <c r="V158">
        <v>0</v>
      </c>
    </row>
    <row r="159" spans="1:22" ht="13.5" customHeight="1">
      <c r="A159" s="73" t="s">
        <v>267</v>
      </c>
      <c r="B159" s="72" t="s">
        <v>114</v>
      </c>
      <c r="C159" s="73" t="s">
        <v>53</v>
      </c>
      <c r="D159" s="72" t="s">
        <v>366</v>
      </c>
      <c r="E159" s="72" t="s">
        <v>360</v>
      </c>
      <c r="F159" s="72" t="s">
        <v>90</v>
      </c>
      <c r="G159" s="73" t="s">
        <v>351</v>
      </c>
      <c r="H159" s="73" t="s">
        <v>37</v>
      </c>
      <c r="I159" s="72">
        <v>48</v>
      </c>
      <c r="J159" s="72">
        <v>126</v>
      </c>
      <c r="K159" s="72">
        <v>8</v>
      </c>
      <c r="L159" s="72">
        <v>1</v>
      </c>
      <c r="M159" s="72">
        <v>3</v>
      </c>
      <c r="N159" s="72">
        <v>186</v>
      </c>
      <c r="O159">
        <v>238187</v>
      </c>
      <c r="P159">
        <v>7.808990415094023E-4</v>
      </c>
      <c r="Q159">
        <v>5.6475732480023276E-4</v>
      </c>
      <c r="R159">
        <v>135</v>
      </c>
      <c r="S159">
        <v>51</v>
      </c>
      <c r="T159">
        <v>0.37777777777777777</v>
      </c>
      <c r="U159" t="s">
        <v>115</v>
      </c>
      <c r="V159">
        <v>0</v>
      </c>
    </row>
    <row r="160" spans="1:22" ht="13.5" customHeight="1">
      <c r="A160" s="73" t="s">
        <v>267</v>
      </c>
      <c r="B160" s="72" t="s">
        <v>114</v>
      </c>
      <c r="C160" s="73" t="s">
        <v>53</v>
      </c>
      <c r="D160" s="72" t="s">
        <v>366</v>
      </c>
      <c r="E160" s="72" t="s">
        <v>361</v>
      </c>
      <c r="F160" s="72" t="s">
        <v>90</v>
      </c>
      <c r="G160" s="73" t="s">
        <v>351</v>
      </c>
      <c r="H160" s="73" t="s">
        <v>37</v>
      </c>
      <c r="I160" s="72">
        <v>6</v>
      </c>
      <c r="J160" s="72">
        <v>111</v>
      </c>
      <c r="K160" s="72">
        <v>7</v>
      </c>
      <c r="L160" s="72">
        <v>8</v>
      </c>
      <c r="M160" s="72">
        <v>0</v>
      </c>
      <c r="N160" s="72">
        <v>132</v>
      </c>
      <c r="O160">
        <v>231517</v>
      </c>
      <c r="P160">
        <v>5.7015251579797593E-4</v>
      </c>
      <c r="Q160">
        <v>5.7015251579797593E-4</v>
      </c>
      <c r="R160">
        <v>132</v>
      </c>
      <c r="S160">
        <v>0</v>
      </c>
      <c r="T160">
        <v>0</v>
      </c>
      <c r="U160" t="s">
        <v>115</v>
      </c>
      <c r="V160">
        <v>0</v>
      </c>
    </row>
    <row r="161" spans="1:22" ht="13.5" customHeight="1">
      <c r="A161" s="73" t="s">
        <v>267</v>
      </c>
      <c r="B161" s="72" t="s">
        <v>114</v>
      </c>
      <c r="C161" s="73" t="s">
        <v>53</v>
      </c>
      <c r="D161" s="72" t="s">
        <v>366</v>
      </c>
      <c r="E161" s="72" t="s">
        <v>360</v>
      </c>
      <c r="F161" s="72" t="s">
        <v>91</v>
      </c>
      <c r="G161" s="73" t="s">
        <v>352</v>
      </c>
      <c r="H161" s="73" t="s">
        <v>29</v>
      </c>
      <c r="I161" s="72">
        <v>31</v>
      </c>
      <c r="J161" s="72">
        <v>188</v>
      </c>
      <c r="K161" s="72">
        <v>135</v>
      </c>
      <c r="L161" s="72">
        <v>142</v>
      </c>
      <c r="M161" s="72">
        <v>109</v>
      </c>
      <c r="N161" s="72">
        <v>605</v>
      </c>
      <c r="O161">
        <v>238187</v>
      </c>
      <c r="P161">
        <v>2.5400210758773569E-3</v>
      </c>
      <c r="Q161">
        <v>3.4150560725363876E-3</v>
      </c>
      <c r="R161">
        <v>813</v>
      </c>
      <c r="S161">
        <v>-208</v>
      </c>
      <c r="T161">
        <v>-0.25584255842558423</v>
      </c>
      <c r="U161" t="s">
        <v>115</v>
      </c>
      <c r="V161">
        <v>0</v>
      </c>
    </row>
    <row r="162" spans="1:22" ht="13.5" customHeight="1">
      <c r="A162" s="73" t="s">
        <v>267</v>
      </c>
      <c r="B162" s="72" t="s">
        <v>114</v>
      </c>
      <c r="C162" s="73" t="s">
        <v>53</v>
      </c>
      <c r="D162" s="72" t="s">
        <v>366</v>
      </c>
      <c r="E162" s="72" t="s">
        <v>361</v>
      </c>
      <c r="F162" s="72" t="s">
        <v>91</v>
      </c>
      <c r="G162" s="73" t="s">
        <v>352</v>
      </c>
      <c r="H162" s="73" t="s">
        <v>29</v>
      </c>
      <c r="I162" s="72">
        <v>16</v>
      </c>
      <c r="J162" s="72">
        <v>176</v>
      </c>
      <c r="K162" s="72">
        <v>101</v>
      </c>
      <c r="L162" s="72">
        <v>125</v>
      </c>
      <c r="M162" s="72">
        <v>95</v>
      </c>
      <c r="N162" s="72">
        <v>513</v>
      </c>
      <c r="O162">
        <v>231517</v>
      </c>
      <c r="P162">
        <v>2.2158200045784976E-3</v>
      </c>
      <c r="Q162">
        <v>3.3231791747438382E-3</v>
      </c>
      <c r="R162">
        <v>769</v>
      </c>
      <c r="S162">
        <v>-256</v>
      </c>
      <c r="T162">
        <v>-0.3328998699609883</v>
      </c>
      <c r="U162" t="s">
        <v>115</v>
      </c>
      <c r="V162">
        <v>0</v>
      </c>
    </row>
    <row r="163" spans="1:22" ht="13.5" customHeight="1">
      <c r="A163" s="73" t="s">
        <v>267</v>
      </c>
      <c r="B163" s="72" t="s">
        <v>114</v>
      </c>
      <c r="C163" s="73" t="s">
        <v>53</v>
      </c>
      <c r="D163" s="72" t="s">
        <v>366</v>
      </c>
      <c r="E163" s="72" t="s">
        <v>360</v>
      </c>
      <c r="F163" s="72" t="s">
        <v>92</v>
      </c>
      <c r="G163" s="73" t="s">
        <v>353</v>
      </c>
      <c r="H163" s="73" t="s">
        <v>30</v>
      </c>
      <c r="I163" s="72">
        <v>4</v>
      </c>
      <c r="J163" s="72">
        <v>132</v>
      </c>
      <c r="K163" s="72">
        <v>111</v>
      </c>
      <c r="L163" s="72">
        <v>231</v>
      </c>
      <c r="M163" s="72">
        <v>242</v>
      </c>
      <c r="N163" s="72">
        <v>720</v>
      </c>
      <c r="O163">
        <v>238187</v>
      </c>
      <c r="P163">
        <v>3.0228349993912345E-3</v>
      </c>
      <c r="Q163">
        <v>1.4829141023426633E-3</v>
      </c>
      <c r="R163">
        <v>353</v>
      </c>
      <c r="S163">
        <v>367</v>
      </c>
      <c r="T163">
        <v>1.0396600566572238</v>
      </c>
      <c r="U163" t="s">
        <v>115</v>
      </c>
      <c r="V163">
        <v>0</v>
      </c>
    </row>
    <row r="164" spans="1:22" ht="13.5" customHeight="1">
      <c r="A164" s="73" t="s">
        <v>267</v>
      </c>
      <c r="B164" s="72" t="s">
        <v>114</v>
      </c>
      <c r="C164" s="73" t="s">
        <v>53</v>
      </c>
      <c r="D164" s="72" t="s">
        <v>366</v>
      </c>
      <c r="E164" s="72" t="s">
        <v>361</v>
      </c>
      <c r="F164" s="72" t="s">
        <v>92</v>
      </c>
      <c r="G164" s="73" t="s">
        <v>353</v>
      </c>
      <c r="H164" s="73" t="s">
        <v>30</v>
      </c>
      <c r="I164" s="72">
        <v>1</v>
      </c>
      <c r="J164" s="72">
        <v>187</v>
      </c>
      <c r="K164" s="72">
        <v>169</v>
      </c>
      <c r="L164" s="72">
        <v>287</v>
      </c>
      <c r="M164" s="72">
        <v>376</v>
      </c>
      <c r="N164" s="72">
        <v>1020</v>
      </c>
      <c r="O164">
        <v>231517</v>
      </c>
      <c r="P164">
        <v>4.4057239857116324E-3</v>
      </c>
      <c r="Q164">
        <v>2.6386975787045489E-3</v>
      </c>
      <c r="R164">
        <v>611</v>
      </c>
      <c r="S164">
        <v>409</v>
      </c>
      <c r="T164">
        <v>0.66939443535188214</v>
      </c>
      <c r="U164" t="s">
        <v>115</v>
      </c>
      <c r="V164">
        <v>0</v>
      </c>
    </row>
    <row r="165" spans="1:22" ht="13.5" customHeight="1">
      <c r="A165" s="73" t="s">
        <v>267</v>
      </c>
      <c r="B165" s="72" t="s">
        <v>114</v>
      </c>
      <c r="C165" s="73" t="s">
        <v>53</v>
      </c>
      <c r="D165" s="72" t="s">
        <v>366</v>
      </c>
      <c r="E165" s="72" t="s">
        <v>360</v>
      </c>
      <c r="F165" s="72" t="s">
        <v>93</v>
      </c>
      <c r="G165" s="73" t="s">
        <v>354</v>
      </c>
      <c r="H165" s="73" t="s">
        <v>42</v>
      </c>
      <c r="I165" s="72"/>
      <c r="J165" s="72"/>
      <c r="K165" s="72"/>
      <c r="L165" s="72"/>
      <c r="M165" s="72"/>
      <c r="N165" s="72">
        <v>0</v>
      </c>
      <c r="O165">
        <v>238187</v>
      </c>
      <c r="P165">
        <v>0</v>
      </c>
      <c r="Q165">
        <v>1.0541789410186882E-4</v>
      </c>
      <c r="R165">
        <v>25</v>
      </c>
      <c r="S165">
        <v>-25</v>
      </c>
      <c r="T165">
        <v>-1</v>
      </c>
      <c r="U165" t="s">
        <v>115</v>
      </c>
      <c r="V165">
        <v>0</v>
      </c>
    </row>
    <row r="166" spans="1:22" ht="13.5" customHeight="1">
      <c r="A166" s="73" t="s">
        <v>267</v>
      </c>
      <c r="B166" s="72" t="s">
        <v>114</v>
      </c>
      <c r="C166" s="73" t="s">
        <v>53</v>
      </c>
      <c r="D166" s="72" t="s">
        <v>366</v>
      </c>
      <c r="E166" s="72" t="s">
        <v>361</v>
      </c>
      <c r="F166" s="72" t="s">
        <v>93</v>
      </c>
      <c r="G166" s="73" t="s">
        <v>354</v>
      </c>
      <c r="H166" s="73" t="s">
        <v>42</v>
      </c>
      <c r="I166" s="72"/>
      <c r="J166" s="72"/>
      <c r="K166" s="72"/>
      <c r="L166" s="72"/>
      <c r="M166" s="72"/>
      <c r="N166" s="72">
        <v>0</v>
      </c>
      <c r="O166">
        <v>231517</v>
      </c>
      <c r="P166">
        <v>0</v>
      </c>
      <c r="Q166">
        <v>1.2844555193053666E-4</v>
      </c>
      <c r="R166">
        <v>30</v>
      </c>
      <c r="S166">
        <v>-30</v>
      </c>
      <c r="T166">
        <v>-1</v>
      </c>
      <c r="U166" t="s">
        <v>115</v>
      </c>
      <c r="V166">
        <v>0</v>
      </c>
    </row>
    <row r="167" spans="1:22" ht="13.5" customHeight="1">
      <c r="A167" s="73" t="s">
        <v>267</v>
      </c>
      <c r="B167" s="72" t="s">
        <v>114</v>
      </c>
      <c r="C167" s="73" t="s">
        <v>53</v>
      </c>
      <c r="D167" s="72" t="s">
        <v>366</v>
      </c>
      <c r="E167" s="72" t="s">
        <v>360</v>
      </c>
      <c r="F167" s="72" t="s">
        <v>94</v>
      </c>
      <c r="G167" s="73" t="s">
        <v>36</v>
      </c>
      <c r="H167" s="73" t="s">
        <v>36</v>
      </c>
      <c r="I167" s="72">
        <v>116</v>
      </c>
      <c r="J167" s="72">
        <v>75</v>
      </c>
      <c r="K167" s="72">
        <v>7</v>
      </c>
      <c r="L167" s="72">
        <v>3</v>
      </c>
      <c r="M167" s="72">
        <v>4</v>
      </c>
      <c r="N167" s="72">
        <v>205</v>
      </c>
      <c r="O167">
        <v>238187</v>
      </c>
      <c r="P167">
        <v>8.6066829843778206E-4</v>
      </c>
      <c r="Q167">
        <v>9.0732339598185356E-4</v>
      </c>
      <c r="R167">
        <v>216</v>
      </c>
      <c r="S167">
        <v>-11</v>
      </c>
      <c r="T167">
        <v>-5.092592592592593E-2</v>
      </c>
      <c r="U167" t="s">
        <v>115</v>
      </c>
      <c r="V167">
        <v>0</v>
      </c>
    </row>
    <row r="168" spans="1:22" ht="13.5" customHeight="1">
      <c r="A168" s="73" t="s">
        <v>267</v>
      </c>
      <c r="B168" s="72" t="s">
        <v>114</v>
      </c>
      <c r="C168" s="73" t="s">
        <v>53</v>
      </c>
      <c r="D168" s="72" t="s">
        <v>366</v>
      </c>
      <c r="E168" s="72" t="s">
        <v>361</v>
      </c>
      <c r="F168" s="72" t="s">
        <v>94</v>
      </c>
      <c r="G168" s="73" t="s">
        <v>36</v>
      </c>
      <c r="H168" s="73" t="s">
        <v>36</v>
      </c>
      <c r="I168" s="72">
        <v>66</v>
      </c>
      <c r="J168" s="72">
        <v>66</v>
      </c>
      <c r="K168" s="72">
        <v>10</v>
      </c>
      <c r="L168" s="72">
        <v>13</v>
      </c>
      <c r="M168" s="72">
        <v>2</v>
      </c>
      <c r="N168" s="72">
        <v>157</v>
      </c>
      <c r="O168">
        <v>231517</v>
      </c>
      <c r="P168">
        <v>6.7813594682031991E-4</v>
      </c>
      <c r="Q168">
        <v>6.1052108205611477E-4</v>
      </c>
      <c r="R168">
        <v>141</v>
      </c>
      <c r="S168">
        <v>16</v>
      </c>
      <c r="T168">
        <v>0.11347517730496448</v>
      </c>
      <c r="U168" t="s">
        <v>115</v>
      </c>
      <c r="V168">
        <v>0</v>
      </c>
    </row>
    <row r="169" spans="1:22" ht="13.5" customHeight="1">
      <c r="A169" s="73" t="s">
        <v>267</v>
      </c>
      <c r="B169" s="72" t="s">
        <v>114</v>
      </c>
      <c r="C169" s="73" t="s">
        <v>53</v>
      </c>
      <c r="D169" s="72" t="s">
        <v>366</v>
      </c>
      <c r="E169" s="72" t="s">
        <v>360</v>
      </c>
      <c r="F169" s="72" t="s">
        <v>95</v>
      </c>
      <c r="G169" s="73" t="s">
        <v>355</v>
      </c>
      <c r="H169" s="73" t="s">
        <v>43</v>
      </c>
      <c r="I169" s="72">
        <v>12</v>
      </c>
      <c r="J169" s="72">
        <v>258</v>
      </c>
      <c r="K169" s="72">
        <v>27</v>
      </c>
      <c r="L169" s="72">
        <v>20</v>
      </c>
      <c r="M169" s="72">
        <v>2</v>
      </c>
      <c r="N169" s="72">
        <v>319</v>
      </c>
      <c r="O169">
        <v>238187</v>
      </c>
      <c r="P169">
        <v>1.3392838400080609E-3</v>
      </c>
      <c r="Q169">
        <v>3.8789480867447722E-4</v>
      </c>
      <c r="R169">
        <v>92</v>
      </c>
      <c r="S169">
        <v>227</v>
      </c>
      <c r="T169">
        <v>2.4673913043478262</v>
      </c>
      <c r="U169" t="s">
        <v>115</v>
      </c>
      <c r="V169">
        <v>0</v>
      </c>
    </row>
    <row r="170" spans="1:22" ht="13.5" customHeight="1">
      <c r="A170" s="73" t="s">
        <v>267</v>
      </c>
      <c r="B170" s="72" t="s">
        <v>114</v>
      </c>
      <c r="C170" s="73" t="s">
        <v>53</v>
      </c>
      <c r="D170" s="72" t="s">
        <v>366</v>
      </c>
      <c r="E170" s="72" t="s">
        <v>361</v>
      </c>
      <c r="F170" s="72" t="s">
        <v>95</v>
      </c>
      <c r="G170" s="73" t="s">
        <v>355</v>
      </c>
      <c r="H170" s="73" t="s">
        <v>43</v>
      </c>
      <c r="I170" s="72">
        <v>3</v>
      </c>
      <c r="J170" s="72">
        <v>58</v>
      </c>
      <c r="K170" s="72">
        <v>53</v>
      </c>
      <c r="L170" s="72">
        <v>3</v>
      </c>
      <c r="M170" s="72">
        <v>0</v>
      </c>
      <c r="N170" s="72">
        <v>117</v>
      </c>
      <c r="O170">
        <v>231517</v>
      </c>
      <c r="P170">
        <v>5.0536245718456958E-4</v>
      </c>
      <c r="Q170">
        <v>3.2508311784263023E-4</v>
      </c>
      <c r="R170">
        <v>75</v>
      </c>
      <c r="S170">
        <v>42</v>
      </c>
      <c r="T170">
        <v>0.56000000000000005</v>
      </c>
      <c r="U170" t="s">
        <v>115</v>
      </c>
      <c r="V170">
        <v>0</v>
      </c>
    </row>
    <row r="171" spans="1:22" ht="13.5" customHeight="1">
      <c r="A171" s="73" t="s">
        <v>267</v>
      </c>
      <c r="B171" s="72" t="s">
        <v>114</v>
      </c>
      <c r="C171" s="73" t="s">
        <v>53</v>
      </c>
      <c r="D171" s="72" t="s">
        <v>366</v>
      </c>
      <c r="E171" s="72" t="s">
        <v>360</v>
      </c>
      <c r="F171" s="72" t="s">
        <v>96</v>
      </c>
      <c r="G171" s="73" t="s">
        <v>32</v>
      </c>
      <c r="H171" s="73" t="s">
        <v>32</v>
      </c>
      <c r="I171" s="72">
        <v>10</v>
      </c>
      <c r="J171" s="72">
        <v>116</v>
      </c>
      <c r="K171" s="72">
        <v>58</v>
      </c>
      <c r="L171" s="72">
        <v>102</v>
      </c>
      <c r="M171" s="72">
        <v>168</v>
      </c>
      <c r="N171" s="72">
        <v>454</v>
      </c>
      <c r="O171">
        <v>238187</v>
      </c>
      <c r="P171">
        <v>1.9060654023939174E-3</v>
      </c>
      <c r="Q171">
        <v>5.0169086297646428E-3</v>
      </c>
      <c r="R171">
        <v>1195</v>
      </c>
      <c r="S171">
        <v>-741</v>
      </c>
      <c r="T171">
        <v>-0.62008368200836816</v>
      </c>
      <c r="U171" t="s">
        <v>115</v>
      </c>
      <c r="V171">
        <v>1</v>
      </c>
    </row>
    <row r="172" spans="1:22" ht="13.5" customHeight="1">
      <c r="A172" s="73" t="s">
        <v>267</v>
      </c>
      <c r="B172" s="72" t="s">
        <v>114</v>
      </c>
      <c r="C172" s="73" t="s">
        <v>53</v>
      </c>
      <c r="D172" s="72" t="s">
        <v>366</v>
      </c>
      <c r="E172" s="72" t="s">
        <v>361</v>
      </c>
      <c r="F172" s="72" t="s">
        <v>96</v>
      </c>
      <c r="G172" s="73" t="s">
        <v>32</v>
      </c>
      <c r="H172" s="73" t="s">
        <v>32</v>
      </c>
      <c r="I172" s="72">
        <v>6</v>
      </c>
      <c r="J172" s="72">
        <v>138</v>
      </c>
      <c r="K172" s="72">
        <v>59</v>
      </c>
      <c r="L172" s="72">
        <v>203</v>
      </c>
      <c r="M172" s="72">
        <v>378</v>
      </c>
      <c r="N172" s="72">
        <v>784</v>
      </c>
      <c r="O172">
        <v>231517</v>
      </c>
      <c r="P172">
        <v>3.3863603968607059E-3</v>
      </c>
      <c r="Q172">
        <v>3.3863603968607059E-3</v>
      </c>
      <c r="R172">
        <v>784</v>
      </c>
      <c r="S172">
        <v>0</v>
      </c>
      <c r="T172">
        <v>0</v>
      </c>
      <c r="U172" t="s">
        <v>115</v>
      </c>
      <c r="V172">
        <v>0</v>
      </c>
    </row>
    <row r="173" spans="1:22" ht="13.5" customHeight="1">
      <c r="A173" s="73" t="s">
        <v>267</v>
      </c>
      <c r="B173" s="72" t="s">
        <v>114</v>
      </c>
      <c r="C173" s="73" t="s">
        <v>53</v>
      </c>
      <c r="D173" s="72" t="s">
        <v>366</v>
      </c>
      <c r="E173" s="72" t="s">
        <v>360</v>
      </c>
      <c r="F173" s="72" t="s">
        <v>97</v>
      </c>
      <c r="G173" s="73" t="s">
        <v>31</v>
      </c>
      <c r="H173" s="73" t="s">
        <v>31</v>
      </c>
      <c r="I173" s="72">
        <v>906</v>
      </c>
      <c r="J173" s="72">
        <v>736</v>
      </c>
      <c r="K173" s="72">
        <v>25</v>
      </c>
      <c r="L173" s="72">
        <v>12</v>
      </c>
      <c r="M173" s="72">
        <v>9</v>
      </c>
      <c r="N173" s="72">
        <v>1688</v>
      </c>
      <c r="O173">
        <v>238187</v>
      </c>
      <c r="P173">
        <v>7.0868687207950058E-3</v>
      </c>
      <c r="Q173">
        <v>3.7502467267583393E-3</v>
      </c>
      <c r="R173">
        <v>893</v>
      </c>
      <c r="S173">
        <v>795</v>
      </c>
      <c r="T173">
        <v>0.89025755879059343</v>
      </c>
      <c r="U173" t="s">
        <v>115</v>
      </c>
      <c r="V173">
        <v>1</v>
      </c>
    </row>
    <row r="174" spans="1:22" ht="13.5" customHeight="1">
      <c r="A174" s="73" t="s">
        <v>267</v>
      </c>
      <c r="B174" s="72" t="s">
        <v>114</v>
      </c>
      <c r="C174" s="73" t="s">
        <v>53</v>
      </c>
      <c r="D174" s="72" t="s">
        <v>366</v>
      </c>
      <c r="E174" s="72" t="s">
        <v>361</v>
      </c>
      <c r="F174" s="72" t="s">
        <v>97</v>
      </c>
      <c r="G174" s="73" t="s">
        <v>31</v>
      </c>
      <c r="H174" s="73" t="s">
        <v>31</v>
      </c>
      <c r="I174" s="72">
        <v>362</v>
      </c>
      <c r="J174" s="72">
        <v>873</v>
      </c>
      <c r="K174" s="72">
        <v>39</v>
      </c>
      <c r="L174" s="72">
        <v>16</v>
      </c>
      <c r="M174" s="72">
        <v>10</v>
      </c>
      <c r="N174" s="72">
        <v>1300</v>
      </c>
      <c r="O174">
        <v>231517</v>
      </c>
      <c r="P174">
        <v>5.6151384131618845E-3</v>
      </c>
      <c r="Q174">
        <v>5.6151384131618845E-3</v>
      </c>
      <c r="R174">
        <v>1300</v>
      </c>
      <c r="S174">
        <v>0</v>
      </c>
      <c r="T174">
        <v>0</v>
      </c>
      <c r="U174" t="s">
        <v>115</v>
      </c>
      <c r="V174">
        <v>0</v>
      </c>
    </row>
    <row r="175" spans="1:22" ht="13.5" customHeight="1">
      <c r="A175" s="73" t="s">
        <v>267</v>
      </c>
      <c r="B175" s="72" t="s">
        <v>114</v>
      </c>
      <c r="C175" s="73" t="s">
        <v>53</v>
      </c>
      <c r="D175" s="72" t="s">
        <v>367</v>
      </c>
      <c r="E175" s="72" t="s">
        <v>360</v>
      </c>
      <c r="F175" s="72" t="s">
        <v>107</v>
      </c>
      <c r="G175" s="73" t="s">
        <v>49</v>
      </c>
      <c r="H175" s="73" t="s">
        <v>49</v>
      </c>
      <c r="I175" s="72"/>
      <c r="J175" s="72"/>
      <c r="K175" s="72"/>
      <c r="L175" s="72"/>
      <c r="M175" s="72"/>
      <c r="N175" s="72">
        <v>0</v>
      </c>
      <c r="O175">
        <v>238187</v>
      </c>
      <c r="P175">
        <v>0</v>
      </c>
      <c r="Q175">
        <v>9.3292910193358363E-4</v>
      </c>
      <c r="R175">
        <v>222</v>
      </c>
      <c r="S175">
        <v>-222</v>
      </c>
      <c r="T175">
        <v>-1</v>
      </c>
      <c r="U175" t="s">
        <v>115</v>
      </c>
      <c r="V175">
        <v>0</v>
      </c>
    </row>
    <row r="176" spans="1:22" ht="13.5" customHeight="1">
      <c r="A176" s="73" t="s">
        <v>267</v>
      </c>
      <c r="B176" s="72" t="s">
        <v>114</v>
      </c>
      <c r="C176" s="73" t="s">
        <v>53</v>
      </c>
      <c r="D176" s="72" t="s">
        <v>367</v>
      </c>
      <c r="E176" s="72" t="s">
        <v>361</v>
      </c>
      <c r="F176" s="72" t="s">
        <v>107</v>
      </c>
      <c r="G176" s="73" t="s">
        <v>49</v>
      </c>
      <c r="H176" s="73" t="s">
        <v>49</v>
      </c>
      <c r="I176" s="72"/>
      <c r="J176" s="72"/>
      <c r="K176" s="72"/>
      <c r="L176" s="72"/>
      <c r="M176" s="72"/>
      <c r="N176" s="72">
        <v>0</v>
      </c>
      <c r="O176">
        <v>231517</v>
      </c>
      <c r="P176">
        <v>0</v>
      </c>
      <c r="Q176">
        <v>1.4229305254170965E-3</v>
      </c>
      <c r="R176">
        <v>329</v>
      </c>
      <c r="S176">
        <v>-329</v>
      </c>
      <c r="T176">
        <v>-1</v>
      </c>
      <c r="U176" t="s">
        <v>115</v>
      </c>
      <c r="V176">
        <v>0</v>
      </c>
    </row>
    <row r="177" spans="1:22" ht="13.5" customHeight="1">
      <c r="A177" s="73" t="s">
        <v>267</v>
      </c>
      <c r="B177" s="72" t="s">
        <v>114</v>
      </c>
      <c r="C177" s="73" t="s">
        <v>53</v>
      </c>
      <c r="D177" s="72" t="s">
        <v>367</v>
      </c>
      <c r="E177" s="72" t="s">
        <v>360</v>
      </c>
      <c r="F177" s="72" t="s">
        <v>108</v>
      </c>
      <c r="G177" s="73" t="s">
        <v>356</v>
      </c>
      <c r="H177" s="73" t="s">
        <v>50</v>
      </c>
      <c r="I177" s="72"/>
      <c r="J177" s="72"/>
      <c r="K177" s="72"/>
      <c r="L177" s="72"/>
      <c r="M177" s="72"/>
      <c r="N177" s="72">
        <v>0</v>
      </c>
      <c r="O177">
        <v>238187</v>
      </c>
      <c r="P177">
        <v>0</v>
      </c>
      <c r="Q177">
        <v>5.7965294821355894E-4</v>
      </c>
      <c r="R177">
        <v>138</v>
      </c>
      <c r="S177">
        <v>-138</v>
      </c>
      <c r="T177">
        <v>-1</v>
      </c>
      <c r="U177" t="s">
        <v>115</v>
      </c>
      <c r="V177">
        <v>0</v>
      </c>
    </row>
    <row r="178" spans="1:22" ht="13.5" customHeight="1">
      <c r="A178" s="73" t="s">
        <v>267</v>
      </c>
      <c r="B178" s="72" t="s">
        <v>114</v>
      </c>
      <c r="C178" s="73" t="s">
        <v>53</v>
      </c>
      <c r="D178" s="72" t="s">
        <v>367</v>
      </c>
      <c r="E178" s="72" t="s">
        <v>361</v>
      </c>
      <c r="F178" s="72" t="s">
        <v>108</v>
      </c>
      <c r="G178" s="73" t="s">
        <v>356</v>
      </c>
      <c r="H178" s="73" t="s">
        <v>50</v>
      </c>
      <c r="I178" s="72"/>
      <c r="J178" s="72"/>
      <c r="K178" s="72"/>
      <c r="L178" s="72"/>
      <c r="M178" s="72"/>
      <c r="N178" s="72">
        <v>0</v>
      </c>
      <c r="O178">
        <v>231517</v>
      </c>
      <c r="P178">
        <v>0</v>
      </c>
      <c r="Q178">
        <v>1.2915758497285608E-3</v>
      </c>
      <c r="R178">
        <v>299</v>
      </c>
      <c r="S178">
        <v>-299</v>
      </c>
      <c r="T178">
        <v>-1</v>
      </c>
      <c r="U178" t="s">
        <v>115</v>
      </c>
      <c r="V178">
        <v>0</v>
      </c>
    </row>
    <row r="179" spans="1:22" ht="13.5" customHeight="1">
      <c r="A179" s="73" t="s">
        <v>267</v>
      </c>
      <c r="B179" s="72" t="s">
        <v>114</v>
      </c>
      <c r="C179" s="73" t="s">
        <v>53</v>
      </c>
      <c r="D179" s="72" t="s">
        <v>367</v>
      </c>
      <c r="E179" s="72" t="s">
        <v>360</v>
      </c>
      <c r="F179" s="72" t="s">
        <v>109</v>
      </c>
      <c r="G179" s="73" t="s">
        <v>51</v>
      </c>
      <c r="H179" s="73" t="s">
        <v>51</v>
      </c>
      <c r="I179" s="72"/>
      <c r="J179" s="72"/>
      <c r="K179" s="72"/>
      <c r="L179" s="72"/>
      <c r="M179" s="72"/>
      <c r="N179" s="72">
        <v>0</v>
      </c>
      <c r="O179">
        <v>238187</v>
      </c>
      <c r="P179">
        <v>0</v>
      </c>
      <c r="Q179">
        <v>6.0714918161349896E-5</v>
      </c>
      <c r="R179">
        <v>14</v>
      </c>
      <c r="S179">
        <v>-14</v>
      </c>
      <c r="T179">
        <v>-1</v>
      </c>
      <c r="U179" t="s">
        <v>115</v>
      </c>
      <c r="V179">
        <v>0</v>
      </c>
    </row>
    <row r="180" spans="1:22" ht="13.5" customHeight="1">
      <c r="A180" s="73" t="s">
        <v>267</v>
      </c>
      <c r="B180" s="72" t="s">
        <v>114</v>
      </c>
      <c r="C180" s="73" t="s">
        <v>53</v>
      </c>
      <c r="D180" s="72" t="s">
        <v>367</v>
      </c>
      <c r="E180" s="72" t="s">
        <v>361</v>
      </c>
      <c r="F180" s="72" t="s">
        <v>109</v>
      </c>
      <c r="G180" s="73" t="s">
        <v>51</v>
      </c>
      <c r="H180" s="73" t="s">
        <v>51</v>
      </c>
      <c r="I180" s="72"/>
      <c r="J180" s="72"/>
      <c r="K180" s="72"/>
      <c r="L180" s="72"/>
      <c r="M180" s="72"/>
      <c r="N180" s="72">
        <v>0</v>
      </c>
      <c r="O180">
        <v>231517</v>
      </c>
      <c r="P180">
        <v>0</v>
      </c>
      <c r="Q180">
        <v>7.0243040921588693E-5</v>
      </c>
      <c r="R180">
        <v>16</v>
      </c>
      <c r="S180">
        <v>-16</v>
      </c>
      <c r="T180">
        <v>-1</v>
      </c>
      <c r="U180" t="s">
        <v>115</v>
      </c>
      <c r="V180">
        <v>0</v>
      </c>
    </row>
    <row r="181" spans="1:22" ht="13.5" customHeight="1">
      <c r="A181" s="73" t="s">
        <v>267</v>
      </c>
      <c r="B181" s="72" t="s">
        <v>116</v>
      </c>
      <c r="C181" s="73" t="s">
        <v>63</v>
      </c>
      <c r="D181" s="72" t="s">
        <v>366</v>
      </c>
      <c r="E181" s="72" t="s">
        <v>360</v>
      </c>
      <c r="F181" s="72" t="s">
        <v>78</v>
      </c>
      <c r="G181" s="73" t="s">
        <v>344</v>
      </c>
      <c r="H181" s="73" t="s">
        <v>35</v>
      </c>
      <c r="I181" s="72">
        <v>748</v>
      </c>
      <c r="J181" s="72">
        <v>238</v>
      </c>
      <c r="K181" s="72">
        <v>0</v>
      </c>
      <c r="L181" s="72">
        <v>0</v>
      </c>
      <c r="M181" s="72">
        <v>0</v>
      </c>
      <c r="N181" s="72">
        <v>986</v>
      </c>
      <c r="O181">
        <v>186293</v>
      </c>
      <c r="P181">
        <v>5.2927377840283852E-3</v>
      </c>
      <c r="Q181">
        <v>6.7803868389122836E-3</v>
      </c>
      <c r="R181">
        <v>1263</v>
      </c>
      <c r="S181">
        <v>-277</v>
      </c>
      <c r="T181">
        <v>-0.21931908155186064</v>
      </c>
      <c r="U181" t="s">
        <v>117</v>
      </c>
      <c r="V181">
        <v>0</v>
      </c>
    </row>
    <row r="182" spans="1:22" ht="13.5" customHeight="1">
      <c r="A182" s="73" t="s">
        <v>267</v>
      </c>
      <c r="B182" s="72" t="s">
        <v>116</v>
      </c>
      <c r="C182" s="73" t="s">
        <v>63</v>
      </c>
      <c r="D182" s="72" t="s">
        <v>366</v>
      </c>
      <c r="E182" s="72" t="s">
        <v>361</v>
      </c>
      <c r="F182" s="72" t="s">
        <v>78</v>
      </c>
      <c r="G182" s="73" t="s">
        <v>344</v>
      </c>
      <c r="H182" s="73" t="s">
        <v>35</v>
      </c>
      <c r="I182" s="72">
        <v>395</v>
      </c>
      <c r="J182" s="72">
        <v>254</v>
      </c>
      <c r="K182" s="72">
        <v>0</v>
      </c>
      <c r="L182" s="72">
        <v>0</v>
      </c>
      <c r="M182" s="72">
        <v>0</v>
      </c>
      <c r="N182" s="72">
        <v>649</v>
      </c>
      <c r="O182">
        <v>180771</v>
      </c>
      <c r="P182">
        <v>3.5901776280487466E-3</v>
      </c>
      <c r="Q182">
        <v>9.7878252083859561E-3</v>
      </c>
      <c r="R182">
        <v>1769</v>
      </c>
      <c r="S182">
        <v>-1120</v>
      </c>
      <c r="T182">
        <v>-0.63312605992085924</v>
      </c>
      <c r="U182" t="s">
        <v>117</v>
      </c>
      <c r="V182">
        <v>1</v>
      </c>
    </row>
    <row r="183" spans="1:22" ht="13.5" customHeight="1">
      <c r="A183" s="73" t="s">
        <v>267</v>
      </c>
      <c r="B183" s="72" t="s">
        <v>116</v>
      </c>
      <c r="C183" s="73" t="s">
        <v>63</v>
      </c>
      <c r="D183" s="72" t="s">
        <v>366</v>
      </c>
      <c r="E183" s="72" t="s">
        <v>360</v>
      </c>
      <c r="F183" s="72" t="s">
        <v>80</v>
      </c>
      <c r="G183" s="73" t="s">
        <v>26</v>
      </c>
      <c r="H183" s="73" t="s">
        <v>26</v>
      </c>
      <c r="I183" s="72"/>
      <c r="J183" s="72"/>
      <c r="K183" s="72"/>
      <c r="L183" s="72"/>
      <c r="M183" s="72"/>
      <c r="N183" s="72">
        <v>0</v>
      </c>
      <c r="O183">
        <v>186293</v>
      </c>
      <c r="P183">
        <v>0</v>
      </c>
      <c r="Q183">
        <v>9.5893151573268572E-4</v>
      </c>
      <c r="R183">
        <v>179</v>
      </c>
      <c r="S183">
        <v>-179</v>
      </c>
      <c r="T183">
        <v>-1</v>
      </c>
      <c r="U183" t="s">
        <v>117</v>
      </c>
      <c r="V183">
        <v>0</v>
      </c>
    </row>
    <row r="184" spans="1:22" ht="13.5" customHeight="1">
      <c r="A184" s="73" t="s">
        <v>267</v>
      </c>
      <c r="B184" s="72" t="s">
        <v>116</v>
      </c>
      <c r="C184" s="73" t="s">
        <v>63</v>
      </c>
      <c r="D184" s="72" t="s">
        <v>366</v>
      </c>
      <c r="E184" s="72" t="s">
        <v>361</v>
      </c>
      <c r="F184" s="72" t="s">
        <v>80</v>
      </c>
      <c r="G184" s="73" t="s">
        <v>26</v>
      </c>
      <c r="H184" s="73" t="s">
        <v>26</v>
      </c>
      <c r="I184" s="72"/>
      <c r="J184" s="72"/>
      <c r="K184" s="72"/>
      <c r="L184" s="72"/>
      <c r="M184" s="72"/>
      <c r="N184" s="72">
        <v>0</v>
      </c>
      <c r="O184">
        <v>180771</v>
      </c>
      <c r="P184">
        <v>0</v>
      </c>
      <c r="Q184">
        <v>2.0154466291270501E-3</v>
      </c>
      <c r="R184">
        <v>364</v>
      </c>
      <c r="S184">
        <v>-364</v>
      </c>
      <c r="T184">
        <v>-1</v>
      </c>
      <c r="U184" t="s">
        <v>117</v>
      </c>
      <c r="V184">
        <v>0</v>
      </c>
    </row>
    <row r="185" spans="1:22" ht="13.5" customHeight="1">
      <c r="A185" s="73" t="s">
        <v>267</v>
      </c>
      <c r="B185" s="72" t="s">
        <v>116</v>
      </c>
      <c r="C185" s="73" t="s">
        <v>63</v>
      </c>
      <c r="D185" s="72" t="s">
        <v>366</v>
      </c>
      <c r="E185" s="72" t="s">
        <v>360</v>
      </c>
      <c r="F185" s="72" t="s">
        <v>81</v>
      </c>
      <c r="G185" s="73" t="s">
        <v>28</v>
      </c>
      <c r="H185" s="73" t="s">
        <v>28</v>
      </c>
      <c r="I185" s="72">
        <v>23</v>
      </c>
      <c r="J185" s="72">
        <v>431</v>
      </c>
      <c r="K185" s="72">
        <v>791</v>
      </c>
      <c r="L185" s="72">
        <v>1901</v>
      </c>
      <c r="M185" s="72">
        <v>2051</v>
      </c>
      <c r="N185" s="72">
        <v>5197</v>
      </c>
      <c r="O185">
        <v>186293</v>
      </c>
      <c r="P185">
        <v>2.7896915074640486E-2</v>
      </c>
      <c r="Q185">
        <v>3.3076831305177759E-2</v>
      </c>
      <c r="R185">
        <v>6162</v>
      </c>
      <c r="S185">
        <v>-965</v>
      </c>
      <c r="T185">
        <v>-0.15660499837715025</v>
      </c>
      <c r="U185" t="s">
        <v>117</v>
      </c>
      <c r="V185">
        <v>0</v>
      </c>
    </row>
    <row r="186" spans="1:22" ht="13.5" customHeight="1">
      <c r="A186" s="73" t="s">
        <v>267</v>
      </c>
      <c r="B186" s="72" t="s">
        <v>116</v>
      </c>
      <c r="C186" s="73" t="s">
        <v>63</v>
      </c>
      <c r="D186" s="72" t="s">
        <v>366</v>
      </c>
      <c r="E186" s="72" t="s">
        <v>361</v>
      </c>
      <c r="F186" s="72" t="s">
        <v>81</v>
      </c>
      <c r="G186" s="73" t="s">
        <v>28</v>
      </c>
      <c r="H186" s="73" t="s">
        <v>28</v>
      </c>
      <c r="I186" s="72">
        <v>20</v>
      </c>
      <c r="J186" s="72">
        <v>731</v>
      </c>
      <c r="K186" s="72">
        <v>1227</v>
      </c>
      <c r="L186" s="72">
        <v>3484</v>
      </c>
      <c r="M186" s="72">
        <v>4955</v>
      </c>
      <c r="N186" s="72">
        <v>10417</v>
      </c>
      <c r="O186">
        <v>180771</v>
      </c>
      <c r="P186">
        <v>5.7625393453595984E-2</v>
      </c>
      <c r="Q186">
        <v>5.7872255065076053E-2</v>
      </c>
      <c r="R186">
        <v>10462</v>
      </c>
      <c r="S186">
        <v>-45</v>
      </c>
      <c r="T186">
        <v>-4.3012808258459101E-3</v>
      </c>
      <c r="U186" t="s">
        <v>117</v>
      </c>
      <c r="V186">
        <v>0</v>
      </c>
    </row>
    <row r="187" spans="1:22" ht="13.5" customHeight="1">
      <c r="A187" s="73" t="s">
        <v>267</v>
      </c>
      <c r="B187" s="72" t="s">
        <v>116</v>
      </c>
      <c r="C187" s="73" t="s">
        <v>63</v>
      </c>
      <c r="D187" s="72" t="s">
        <v>366</v>
      </c>
      <c r="E187" s="72" t="s">
        <v>360</v>
      </c>
      <c r="F187" s="72" t="s">
        <v>82</v>
      </c>
      <c r="G187" s="73" t="s">
        <v>41</v>
      </c>
      <c r="H187" s="73" t="s">
        <v>41</v>
      </c>
      <c r="I187" s="72">
        <v>27</v>
      </c>
      <c r="J187" s="72">
        <v>20</v>
      </c>
      <c r="K187" s="72">
        <v>0</v>
      </c>
      <c r="L187" s="72">
        <v>0</v>
      </c>
      <c r="M187" s="72">
        <v>0</v>
      </c>
      <c r="N187" s="72">
        <v>47</v>
      </c>
      <c r="O187">
        <v>186293</v>
      </c>
      <c r="P187">
        <v>2.5229074629749913E-4</v>
      </c>
      <c r="Q187">
        <v>2.2986359032561615E-4</v>
      </c>
      <c r="R187">
        <v>43</v>
      </c>
      <c r="S187">
        <v>4</v>
      </c>
      <c r="T187">
        <v>9.3023255813953432E-2</v>
      </c>
      <c r="U187" t="s">
        <v>117</v>
      </c>
      <c r="V187">
        <v>0</v>
      </c>
    </row>
    <row r="188" spans="1:22" ht="13.5" customHeight="1">
      <c r="A188" s="73" t="s">
        <v>267</v>
      </c>
      <c r="B188" s="72" t="s">
        <v>116</v>
      </c>
      <c r="C188" s="73" t="s">
        <v>63</v>
      </c>
      <c r="D188" s="72" t="s">
        <v>366</v>
      </c>
      <c r="E188" s="72" t="s">
        <v>361</v>
      </c>
      <c r="F188" s="72" t="s">
        <v>82</v>
      </c>
      <c r="G188" s="73" t="s">
        <v>41</v>
      </c>
      <c r="H188" s="73" t="s">
        <v>41</v>
      </c>
      <c r="I188" s="72">
        <v>20</v>
      </c>
      <c r="J188" s="72">
        <v>9</v>
      </c>
      <c r="K188" s="72">
        <v>0</v>
      </c>
      <c r="L188" s="72">
        <v>0</v>
      </c>
      <c r="M188" s="72">
        <v>0</v>
      </c>
      <c r="N188" s="72">
        <v>29</v>
      </c>
      <c r="O188">
        <v>180771</v>
      </c>
      <c r="P188">
        <v>1.6042396180803337E-4</v>
      </c>
      <c r="Q188">
        <v>1.7732203200915994E-4</v>
      </c>
      <c r="R188">
        <v>32</v>
      </c>
      <c r="S188">
        <v>-3</v>
      </c>
      <c r="T188">
        <v>-9.375E-2</v>
      </c>
      <c r="U188" t="s">
        <v>117</v>
      </c>
      <c r="V188">
        <v>0</v>
      </c>
    </row>
    <row r="189" spans="1:22" ht="13.5" customHeight="1">
      <c r="A189" s="73" t="s">
        <v>267</v>
      </c>
      <c r="B189" s="72" t="s">
        <v>116</v>
      </c>
      <c r="C189" s="73" t="s">
        <v>63</v>
      </c>
      <c r="D189" s="72" t="s">
        <v>366</v>
      </c>
      <c r="E189" s="72" t="s">
        <v>360</v>
      </c>
      <c r="F189" s="72" t="s">
        <v>83</v>
      </c>
      <c r="G189" s="73" t="s">
        <v>27</v>
      </c>
      <c r="H189" s="73" t="s">
        <v>27</v>
      </c>
      <c r="I189" s="72">
        <v>4</v>
      </c>
      <c r="J189" s="72">
        <v>58</v>
      </c>
      <c r="K189" s="72">
        <v>38</v>
      </c>
      <c r="L189" s="72">
        <v>79</v>
      </c>
      <c r="M189" s="72">
        <v>59</v>
      </c>
      <c r="N189" s="72">
        <v>238</v>
      </c>
      <c r="O189">
        <v>186293</v>
      </c>
      <c r="P189">
        <v>1.2775573961447827E-3</v>
      </c>
      <c r="Q189">
        <v>1.1184681460272012E-3</v>
      </c>
      <c r="R189">
        <v>208</v>
      </c>
      <c r="S189">
        <v>30</v>
      </c>
      <c r="T189">
        <v>0.14423076923076916</v>
      </c>
      <c r="U189" t="s">
        <v>117</v>
      </c>
      <c r="V189">
        <v>0</v>
      </c>
    </row>
    <row r="190" spans="1:22" ht="13.5" customHeight="1">
      <c r="A190" s="73" t="s">
        <v>267</v>
      </c>
      <c r="B190" s="72" t="s">
        <v>116</v>
      </c>
      <c r="C190" s="73" t="s">
        <v>63</v>
      </c>
      <c r="D190" s="72" t="s">
        <v>366</v>
      </c>
      <c r="E190" s="72" t="s">
        <v>361</v>
      </c>
      <c r="F190" s="72" t="s">
        <v>83</v>
      </c>
      <c r="G190" s="73" t="s">
        <v>27</v>
      </c>
      <c r="H190" s="73" t="s">
        <v>27</v>
      </c>
      <c r="I190" s="72">
        <v>4</v>
      </c>
      <c r="J190" s="72">
        <v>76</v>
      </c>
      <c r="K190" s="72">
        <v>51</v>
      </c>
      <c r="L190" s="72">
        <v>91</v>
      </c>
      <c r="M190" s="72">
        <v>139</v>
      </c>
      <c r="N190" s="72">
        <v>361</v>
      </c>
      <c r="O190">
        <v>180771</v>
      </c>
      <c r="P190">
        <v>1.9970017314724152E-3</v>
      </c>
      <c r="Q190">
        <v>1.8065455767641828E-3</v>
      </c>
      <c r="R190">
        <v>327</v>
      </c>
      <c r="S190">
        <v>34</v>
      </c>
      <c r="T190">
        <v>0.10397553516819569</v>
      </c>
      <c r="U190" t="s">
        <v>117</v>
      </c>
      <c r="V190">
        <v>0</v>
      </c>
    </row>
    <row r="191" spans="1:22" ht="13.5" customHeight="1">
      <c r="A191" s="73" t="s">
        <v>267</v>
      </c>
      <c r="B191" s="72" t="s">
        <v>116</v>
      </c>
      <c r="C191" s="73" t="s">
        <v>63</v>
      </c>
      <c r="D191" s="72" t="s">
        <v>366</v>
      </c>
      <c r="E191" s="72" t="s">
        <v>360</v>
      </c>
      <c r="F191" s="72" t="s">
        <v>84</v>
      </c>
      <c r="G191" s="73" t="s">
        <v>345</v>
      </c>
      <c r="H191" s="73" t="s">
        <v>33</v>
      </c>
      <c r="I191" s="72">
        <v>97</v>
      </c>
      <c r="J191" s="72">
        <v>451</v>
      </c>
      <c r="K191" s="72">
        <v>235</v>
      </c>
      <c r="L191" s="72">
        <v>381</v>
      </c>
      <c r="M191" s="72">
        <v>319</v>
      </c>
      <c r="N191" s="72">
        <v>1483</v>
      </c>
      <c r="O191">
        <v>186293</v>
      </c>
      <c r="P191">
        <v>7.9605782289189613E-3</v>
      </c>
      <c r="Q191">
        <v>1.1385225846706067E-2</v>
      </c>
      <c r="R191">
        <v>2121</v>
      </c>
      <c r="S191">
        <v>-638</v>
      </c>
      <c r="T191">
        <v>-0.30080150872230083</v>
      </c>
      <c r="U191" t="s">
        <v>117</v>
      </c>
      <c r="V191">
        <v>0</v>
      </c>
    </row>
    <row r="192" spans="1:22" ht="13.5" customHeight="1">
      <c r="A192" s="73" t="s">
        <v>267</v>
      </c>
      <c r="B192" s="72" t="s">
        <v>116</v>
      </c>
      <c r="C192" s="73" t="s">
        <v>63</v>
      </c>
      <c r="D192" s="72" t="s">
        <v>366</v>
      </c>
      <c r="E192" s="72" t="s">
        <v>361</v>
      </c>
      <c r="F192" s="72" t="s">
        <v>84</v>
      </c>
      <c r="G192" s="73" t="s">
        <v>345</v>
      </c>
      <c r="H192" s="73" t="s">
        <v>33</v>
      </c>
      <c r="I192" s="72">
        <v>74</v>
      </c>
      <c r="J192" s="72">
        <v>451</v>
      </c>
      <c r="K192" s="72">
        <v>280</v>
      </c>
      <c r="L192" s="72">
        <v>445</v>
      </c>
      <c r="M192" s="72">
        <v>811</v>
      </c>
      <c r="N192" s="72">
        <v>2061</v>
      </c>
      <c r="O192">
        <v>180771</v>
      </c>
      <c r="P192">
        <v>1.1401165009874372E-2</v>
      </c>
      <c r="Q192">
        <v>1.5026146348404538E-2</v>
      </c>
      <c r="R192">
        <v>2716</v>
      </c>
      <c r="S192">
        <v>-655</v>
      </c>
      <c r="T192">
        <v>-0.24116347569955821</v>
      </c>
      <c r="U192" t="s">
        <v>117</v>
      </c>
      <c r="V192">
        <v>0</v>
      </c>
    </row>
    <row r="193" spans="1:22" ht="13.5" customHeight="1">
      <c r="A193" s="73" t="s">
        <v>267</v>
      </c>
      <c r="B193" s="72" t="s">
        <v>116</v>
      </c>
      <c r="C193" s="73" t="s">
        <v>63</v>
      </c>
      <c r="D193" s="72" t="s">
        <v>366</v>
      </c>
      <c r="E193" s="72" t="s">
        <v>360</v>
      </c>
      <c r="F193" s="72" t="s">
        <v>85</v>
      </c>
      <c r="G193" s="73" t="s">
        <v>346</v>
      </c>
      <c r="H193" s="73" t="s">
        <v>25</v>
      </c>
      <c r="I193" s="72">
        <v>46</v>
      </c>
      <c r="J193" s="72">
        <v>170</v>
      </c>
      <c r="K193" s="72">
        <v>157</v>
      </c>
      <c r="L193" s="72">
        <v>256</v>
      </c>
      <c r="M193" s="72">
        <v>233</v>
      </c>
      <c r="N193" s="72">
        <v>862</v>
      </c>
      <c r="O193">
        <v>186293</v>
      </c>
      <c r="P193">
        <v>4.6271196448605155E-3</v>
      </c>
      <c r="Q193">
        <v>3.8479089328219231E-3</v>
      </c>
      <c r="R193">
        <v>717</v>
      </c>
      <c r="S193">
        <v>145</v>
      </c>
      <c r="T193">
        <v>0.20223152022315194</v>
      </c>
      <c r="U193" t="s">
        <v>117</v>
      </c>
      <c r="V193">
        <v>0</v>
      </c>
    </row>
    <row r="194" spans="1:22" ht="13.5" customHeight="1">
      <c r="A194" s="73" t="s">
        <v>267</v>
      </c>
      <c r="B194" s="72" t="s">
        <v>116</v>
      </c>
      <c r="C194" s="73" t="s">
        <v>63</v>
      </c>
      <c r="D194" s="72" t="s">
        <v>366</v>
      </c>
      <c r="E194" s="72" t="s">
        <v>361</v>
      </c>
      <c r="F194" s="72" t="s">
        <v>85</v>
      </c>
      <c r="G194" s="73" t="s">
        <v>346</v>
      </c>
      <c r="H194" s="73" t="s">
        <v>25</v>
      </c>
      <c r="I194" s="72">
        <v>30</v>
      </c>
      <c r="J194" s="72">
        <v>230</v>
      </c>
      <c r="K194" s="72">
        <v>160</v>
      </c>
      <c r="L194" s="72">
        <v>376</v>
      </c>
      <c r="M194" s="72">
        <v>727</v>
      </c>
      <c r="N194" s="72">
        <v>1523</v>
      </c>
      <c r="O194">
        <v>180771</v>
      </c>
      <c r="P194">
        <v>8.4250239252977518E-3</v>
      </c>
      <c r="Q194">
        <v>8.4250239252977518E-3</v>
      </c>
      <c r="R194">
        <v>1523</v>
      </c>
      <c r="S194">
        <v>0</v>
      </c>
      <c r="T194">
        <v>0</v>
      </c>
      <c r="U194" t="s">
        <v>117</v>
      </c>
      <c r="V194">
        <v>0</v>
      </c>
    </row>
    <row r="195" spans="1:22" ht="13.5" customHeight="1">
      <c r="A195" s="73" t="s">
        <v>267</v>
      </c>
      <c r="B195" s="72" t="s">
        <v>116</v>
      </c>
      <c r="C195" s="73" t="s">
        <v>63</v>
      </c>
      <c r="D195" s="72" t="s">
        <v>366</v>
      </c>
      <c r="E195" s="72" t="s">
        <v>360</v>
      </c>
      <c r="F195" s="72" t="s">
        <v>86</v>
      </c>
      <c r="G195" s="73" t="s">
        <v>347</v>
      </c>
      <c r="H195" s="73" t="s">
        <v>40</v>
      </c>
      <c r="I195" s="72">
        <v>1</v>
      </c>
      <c r="J195" s="72">
        <v>66</v>
      </c>
      <c r="K195" s="72">
        <v>71</v>
      </c>
      <c r="L195" s="72">
        <v>94</v>
      </c>
      <c r="M195" s="72">
        <v>48</v>
      </c>
      <c r="N195" s="72">
        <v>280</v>
      </c>
      <c r="O195">
        <v>186293</v>
      </c>
      <c r="P195">
        <v>1.5030087013468032E-3</v>
      </c>
      <c r="Q195">
        <v>1.340586000038578E-3</v>
      </c>
      <c r="R195">
        <v>250</v>
      </c>
      <c r="S195">
        <v>30</v>
      </c>
      <c r="T195">
        <v>0.12000000000000011</v>
      </c>
      <c r="U195" t="s">
        <v>117</v>
      </c>
      <c r="V195">
        <v>0</v>
      </c>
    </row>
    <row r="196" spans="1:22" ht="13.5" customHeight="1">
      <c r="A196" s="73" t="s">
        <v>267</v>
      </c>
      <c r="B196" s="72" t="s">
        <v>116</v>
      </c>
      <c r="C196" s="73" t="s">
        <v>63</v>
      </c>
      <c r="D196" s="72" t="s">
        <v>366</v>
      </c>
      <c r="E196" s="72" t="s">
        <v>361</v>
      </c>
      <c r="F196" s="72" t="s">
        <v>86</v>
      </c>
      <c r="G196" s="73" t="s">
        <v>347</v>
      </c>
      <c r="H196" s="73" t="s">
        <v>40</v>
      </c>
      <c r="I196" s="72">
        <v>0</v>
      </c>
      <c r="J196" s="72">
        <v>95</v>
      </c>
      <c r="K196" s="72">
        <v>66</v>
      </c>
      <c r="L196" s="72">
        <v>67</v>
      </c>
      <c r="M196" s="72">
        <v>27</v>
      </c>
      <c r="N196" s="72">
        <v>255</v>
      </c>
      <c r="O196">
        <v>180771</v>
      </c>
      <c r="P196">
        <v>1.4106244917602934E-3</v>
      </c>
      <c r="Q196">
        <v>1.3016328077373009E-3</v>
      </c>
      <c r="R196">
        <v>235</v>
      </c>
      <c r="S196">
        <v>20</v>
      </c>
      <c r="T196">
        <v>8.5106382978723305E-2</v>
      </c>
      <c r="U196" t="s">
        <v>117</v>
      </c>
      <c r="V196">
        <v>0</v>
      </c>
    </row>
    <row r="197" spans="1:22" ht="13.5" customHeight="1">
      <c r="A197" s="73" t="s">
        <v>267</v>
      </c>
      <c r="B197" s="72" t="s">
        <v>116</v>
      </c>
      <c r="C197" s="73" t="s">
        <v>63</v>
      </c>
      <c r="D197" s="72" t="s">
        <v>366</v>
      </c>
      <c r="E197" s="72" t="s">
        <v>360</v>
      </c>
      <c r="F197" s="72" t="s">
        <v>87</v>
      </c>
      <c r="G197" s="73" t="s">
        <v>348</v>
      </c>
      <c r="H197" s="73" t="s">
        <v>38</v>
      </c>
      <c r="I197" s="72">
        <v>11</v>
      </c>
      <c r="J197" s="72">
        <v>112</v>
      </c>
      <c r="K197" s="72">
        <v>30</v>
      </c>
      <c r="L197" s="72">
        <v>38</v>
      </c>
      <c r="M197" s="72">
        <v>8</v>
      </c>
      <c r="N197" s="72">
        <v>199</v>
      </c>
      <c r="O197">
        <v>186293</v>
      </c>
      <c r="P197">
        <v>1.0682097556000494E-3</v>
      </c>
      <c r="Q197">
        <v>1.4119820533122197E-3</v>
      </c>
      <c r="R197">
        <v>263</v>
      </c>
      <c r="S197">
        <v>-64</v>
      </c>
      <c r="T197">
        <v>-0.24334600760456271</v>
      </c>
      <c r="U197" t="s">
        <v>117</v>
      </c>
      <c r="V197">
        <v>0</v>
      </c>
    </row>
    <row r="198" spans="1:22" ht="13.5" customHeight="1">
      <c r="A198" s="73" t="s">
        <v>267</v>
      </c>
      <c r="B198" s="72" t="s">
        <v>116</v>
      </c>
      <c r="C198" s="73" t="s">
        <v>63</v>
      </c>
      <c r="D198" s="72" t="s">
        <v>366</v>
      </c>
      <c r="E198" s="72" t="s">
        <v>361</v>
      </c>
      <c r="F198" s="72" t="s">
        <v>87</v>
      </c>
      <c r="G198" s="73" t="s">
        <v>348</v>
      </c>
      <c r="H198" s="73" t="s">
        <v>38</v>
      </c>
      <c r="I198" s="72">
        <v>10</v>
      </c>
      <c r="J198" s="72">
        <v>89</v>
      </c>
      <c r="K198" s="72">
        <v>30</v>
      </c>
      <c r="L198" s="72">
        <v>26</v>
      </c>
      <c r="M198" s="72">
        <v>15</v>
      </c>
      <c r="N198" s="72">
        <v>170</v>
      </c>
      <c r="O198">
        <v>180771</v>
      </c>
      <c r="P198">
        <v>9.4041632784019565E-4</v>
      </c>
      <c r="Q198">
        <v>1.2779467655300485E-3</v>
      </c>
      <c r="R198">
        <v>231</v>
      </c>
      <c r="S198">
        <v>-61</v>
      </c>
      <c r="T198">
        <v>-0.26406926406926412</v>
      </c>
      <c r="U198" t="s">
        <v>117</v>
      </c>
      <c r="V198">
        <v>0</v>
      </c>
    </row>
    <row r="199" spans="1:22" ht="13.5" customHeight="1">
      <c r="A199" s="73" t="s">
        <v>267</v>
      </c>
      <c r="B199" s="72" t="s">
        <v>116</v>
      </c>
      <c r="C199" s="73" t="s">
        <v>63</v>
      </c>
      <c r="D199" s="72" t="s">
        <v>366</v>
      </c>
      <c r="E199" s="72" t="s">
        <v>360</v>
      </c>
      <c r="F199" s="72" t="s">
        <v>88</v>
      </c>
      <c r="G199" s="73" t="s">
        <v>349</v>
      </c>
      <c r="H199" s="73" t="s">
        <v>34</v>
      </c>
      <c r="I199" s="72">
        <v>7</v>
      </c>
      <c r="J199" s="72">
        <v>54</v>
      </c>
      <c r="K199" s="72">
        <v>28</v>
      </c>
      <c r="L199" s="72">
        <v>19</v>
      </c>
      <c r="M199" s="72">
        <v>22</v>
      </c>
      <c r="N199" s="72">
        <v>130</v>
      </c>
      <c r="O199">
        <v>186293</v>
      </c>
      <c r="P199">
        <v>6.9782546848244436E-4</v>
      </c>
      <c r="Q199">
        <v>1.1176036370409718E-3</v>
      </c>
      <c r="R199">
        <v>208</v>
      </c>
      <c r="S199">
        <v>-78</v>
      </c>
      <c r="T199">
        <v>-0.375</v>
      </c>
      <c r="U199" t="s">
        <v>117</v>
      </c>
      <c r="V199">
        <v>0</v>
      </c>
    </row>
    <row r="200" spans="1:22" ht="13.5" customHeight="1">
      <c r="A200" s="73" t="s">
        <v>267</v>
      </c>
      <c r="B200" s="72" t="s">
        <v>116</v>
      </c>
      <c r="C200" s="73" t="s">
        <v>63</v>
      </c>
      <c r="D200" s="72" t="s">
        <v>366</v>
      </c>
      <c r="E200" s="72" t="s">
        <v>361</v>
      </c>
      <c r="F200" s="72" t="s">
        <v>88</v>
      </c>
      <c r="G200" s="73" t="s">
        <v>349</v>
      </c>
      <c r="H200" s="73" t="s">
        <v>34</v>
      </c>
      <c r="I200" s="72">
        <v>5</v>
      </c>
      <c r="J200" s="72">
        <v>37</v>
      </c>
      <c r="K200" s="72">
        <v>26</v>
      </c>
      <c r="L200" s="72">
        <v>34</v>
      </c>
      <c r="M200" s="72">
        <v>44</v>
      </c>
      <c r="N200" s="72">
        <v>146</v>
      </c>
      <c r="O200">
        <v>180771</v>
      </c>
      <c r="P200">
        <v>8.0765166979216796E-4</v>
      </c>
      <c r="Q200">
        <v>1.2230512595980576E-3</v>
      </c>
      <c r="R200">
        <v>221</v>
      </c>
      <c r="S200">
        <v>-75</v>
      </c>
      <c r="T200">
        <v>-0.33936651583710409</v>
      </c>
      <c r="U200" t="s">
        <v>117</v>
      </c>
      <c r="V200">
        <v>0</v>
      </c>
    </row>
    <row r="201" spans="1:22" ht="13.5" customHeight="1">
      <c r="A201" s="73" t="s">
        <v>267</v>
      </c>
      <c r="B201" s="72" t="s">
        <v>116</v>
      </c>
      <c r="C201" s="73" t="s">
        <v>63</v>
      </c>
      <c r="D201" s="72" t="s">
        <v>366</v>
      </c>
      <c r="E201" s="72" t="s">
        <v>360</v>
      </c>
      <c r="F201" s="72" t="s">
        <v>89</v>
      </c>
      <c r="G201" s="73" t="s">
        <v>350</v>
      </c>
      <c r="H201" s="73" t="s">
        <v>39</v>
      </c>
      <c r="I201" s="72">
        <v>0</v>
      </c>
      <c r="J201" s="72">
        <v>7</v>
      </c>
      <c r="K201" s="72">
        <v>7</v>
      </c>
      <c r="L201" s="72">
        <v>9</v>
      </c>
      <c r="M201" s="72">
        <v>5</v>
      </c>
      <c r="N201" s="72">
        <v>28</v>
      </c>
      <c r="O201">
        <v>186293</v>
      </c>
      <c r="P201">
        <v>1.5030087013468031E-4</v>
      </c>
      <c r="Q201">
        <v>1.5175508049617312E-4</v>
      </c>
      <c r="R201">
        <v>28</v>
      </c>
      <c r="S201">
        <v>0</v>
      </c>
      <c r="T201">
        <v>0</v>
      </c>
      <c r="U201" t="s">
        <v>117</v>
      </c>
      <c r="V201">
        <v>0</v>
      </c>
    </row>
    <row r="202" spans="1:22" ht="13.5" customHeight="1">
      <c r="A202" s="73" t="s">
        <v>267</v>
      </c>
      <c r="B202" s="72" t="s">
        <v>116</v>
      </c>
      <c r="C202" s="73" t="s">
        <v>63</v>
      </c>
      <c r="D202" s="72" t="s">
        <v>366</v>
      </c>
      <c r="E202" s="72" t="s">
        <v>361</v>
      </c>
      <c r="F202" s="72" t="s">
        <v>89</v>
      </c>
      <c r="G202" s="73" t="s">
        <v>350</v>
      </c>
      <c r="H202" s="73" t="s">
        <v>39</v>
      </c>
      <c r="I202" s="72">
        <v>1</v>
      </c>
      <c r="J202" s="72">
        <v>7</v>
      </c>
      <c r="K202" s="72">
        <v>1</v>
      </c>
      <c r="L202" s="72">
        <v>8</v>
      </c>
      <c r="M202" s="72">
        <v>12</v>
      </c>
      <c r="N202" s="72">
        <v>29</v>
      </c>
      <c r="O202">
        <v>180771</v>
      </c>
      <c r="P202">
        <v>1.6042396180803337E-4</v>
      </c>
      <c r="Q202">
        <v>2.0551288308885864E-4</v>
      </c>
      <c r="R202">
        <v>37</v>
      </c>
      <c r="S202">
        <v>-8</v>
      </c>
      <c r="T202">
        <v>-0.21621621621621623</v>
      </c>
      <c r="U202" t="s">
        <v>117</v>
      </c>
      <c r="V202">
        <v>0</v>
      </c>
    </row>
    <row r="203" spans="1:22" ht="13.5" customHeight="1">
      <c r="A203" s="73" t="s">
        <v>267</v>
      </c>
      <c r="B203" s="72" t="s">
        <v>116</v>
      </c>
      <c r="C203" s="73" t="s">
        <v>63</v>
      </c>
      <c r="D203" s="72" t="s">
        <v>366</v>
      </c>
      <c r="E203" s="72" t="s">
        <v>360</v>
      </c>
      <c r="F203" s="72" t="s">
        <v>90</v>
      </c>
      <c r="G203" s="73" t="s">
        <v>351</v>
      </c>
      <c r="H203" s="73" t="s">
        <v>37</v>
      </c>
      <c r="I203" s="72">
        <v>16</v>
      </c>
      <c r="J203" s="72">
        <v>39</v>
      </c>
      <c r="K203" s="72">
        <v>6</v>
      </c>
      <c r="L203" s="72">
        <v>7</v>
      </c>
      <c r="M203" s="72">
        <v>5</v>
      </c>
      <c r="N203" s="72">
        <v>73</v>
      </c>
      <c r="O203">
        <v>186293</v>
      </c>
      <c r="P203">
        <v>3.9185583999398798E-4</v>
      </c>
      <c r="Q203">
        <v>5.6475732480023276E-4</v>
      </c>
      <c r="R203">
        <v>105</v>
      </c>
      <c r="S203">
        <v>-32</v>
      </c>
      <c r="T203">
        <v>-0.30476190476190479</v>
      </c>
      <c r="U203" t="s">
        <v>117</v>
      </c>
      <c r="V203">
        <v>0</v>
      </c>
    </row>
    <row r="204" spans="1:22" ht="13.5" customHeight="1">
      <c r="A204" s="73" t="s">
        <v>267</v>
      </c>
      <c r="B204" s="72" t="s">
        <v>116</v>
      </c>
      <c r="C204" s="73" t="s">
        <v>63</v>
      </c>
      <c r="D204" s="72" t="s">
        <v>366</v>
      </c>
      <c r="E204" s="72" t="s">
        <v>361</v>
      </c>
      <c r="F204" s="72" t="s">
        <v>90</v>
      </c>
      <c r="G204" s="73" t="s">
        <v>351</v>
      </c>
      <c r="H204" s="73" t="s">
        <v>37</v>
      </c>
      <c r="I204" s="72">
        <v>7</v>
      </c>
      <c r="J204" s="72">
        <v>29</v>
      </c>
      <c r="K204" s="72">
        <v>3</v>
      </c>
      <c r="L204" s="72">
        <v>8</v>
      </c>
      <c r="M204" s="72">
        <v>1</v>
      </c>
      <c r="N204" s="72">
        <v>48</v>
      </c>
      <c r="O204">
        <v>180771</v>
      </c>
      <c r="P204">
        <v>2.6552931609605523E-4</v>
      </c>
      <c r="Q204">
        <v>5.7015251579797593E-4</v>
      </c>
      <c r="R204">
        <v>103</v>
      </c>
      <c r="S204">
        <v>-55</v>
      </c>
      <c r="T204">
        <v>-0.53398058252427183</v>
      </c>
      <c r="U204" t="s">
        <v>117</v>
      </c>
      <c r="V204">
        <v>0</v>
      </c>
    </row>
    <row r="205" spans="1:22" ht="13.5" customHeight="1">
      <c r="A205" s="73" t="s">
        <v>267</v>
      </c>
      <c r="B205" s="72" t="s">
        <v>116</v>
      </c>
      <c r="C205" s="73" t="s">
        <v>63</v>
      </c>
      <c r="D205" s="72" t="s">
        <v>366</v>
      </c>
      <c r="E205" s="72" t="s">
        <v>360</v>
      </c>
      <c r="F205" s="72" t="s">
        <v>91</v>
      </c>
      <c r="G205" s="73" t="s">
        <v>352</v>
      </c>
      <c r="H205" s="73" t="s">
        <v>29</v>
      </c>
      <c r="I205" s="72">
        <v>31</v>
      </c>
      <c r="J205" s="72">
        <v>161</v>
      </c>
      <c r="K205" s="72">
        <v>97</v>
      </c>
      <c r="L205" s="72">
        <v>144</v>
      </c>
      <c r="M205" s="72">
        <v>93</v>
      </c>
      <c r="N205" s="72">
        <v>526</v>
      </c>
      <c r="O205">
        <v>186293</v>
      </c>
      <c r="P205">
        <v>2.8235092032443516E-3</v>
      </c>
      <c r="Q205">
        <v>3.4150560725363876E-3</v>
      </c>
      <c r="R205">
        <v>636</v>
      </c>
      <c r="S205">
        <v>-110</v>
      </c>
      <c r="T205">
        <v>-0.17295597484276726</v>
      </c>
      <c r="U205" t="s">
        <v>117</v>
      </c>
      <c r="V205">
        <v>0</v>
      </c>
    </row>
    <row r="206" spans="1:22" ht="13.5" customHeight="1">
      <c r="A206" s="73" t="s">
        <v>267</v>
      </c>
      <c r="B206" s="72" t="s">
        <v>116</v>
      </c>
      <c r="C206" s="73" t="s">
        <v>63</v>
      </c>
      <c r="D206" s="72" t="s">
        <v>366</v>
      </c>
      <c r="E206" s="72" t="s">
        <v>361</v>
      </c>
      <c r="F206" s="72" t="s">
        <v>91</v>
      </c>
      <c r="G206" s="73" t="s">
        <v>352</v>
      </c>
      <c r="H206" s="73" t="s">
        <v>29</v>
      </c>
      <c r="I206" s="72">
        <v>19</v>
      </c>
      <c r="J206" s="72">
        <v>142</v>
      </c>
      <c r="K206" s="72">
        <v>77</v>
      </c>
      <c r="L206" s="72">
        <v>111</v>
      </c>
      <c r="M206" s="72">
        <v>155</v>
      </c>
      <c r="N206" s="72">
        <v>504</v>
      </c>
      <c r="O206">
        <v>180771</v>
      </c>
      <c r="P206">
        <v>2.7880578190085797E-3</v>
      </c>
      <c r="Q206">
        <v>3.3231791747438382E-3</v>
      </c>
      <c r="R206">
        <v>601</v>
      </c>
      <c r="S206">
        <v>-97</v>
      </c>
      <c r="T206">
        <v>-0.16139767054908483</v>
      </c>
      <c r="U206" t="s">
        <v>117</v>
      </c>
      <c r="V206">
        <v>0</v>
      </c>
    </row>
    <row r="207" spans="1:22" ht="13.5" customHeight="1">
      <c r="A207" s="73" t="s">
        <v>267</v>
      </c>
      <c r="B207" s="72" t="s">
        <v>116</v>
      </c>
      <c r="C207" s="73" t="s">
        <v>63</v>
      </c>
      <c r="D207" s="72" t="s">
        <v>366</v>
      </c>
      <c r="E207" s="72" t="s">
        <v>360</v>
      </c>
      <c r="F207" s="72" t="s">
        <v>92</v>
      </c>
      <c r="G207" s="73" t="s">
        <v>353</v>
      </c>
      <c r="H207" s="73" t="s">
        <v>30</v>
      </c>
      <c r="I207" s="72">
        <v>2</v>
      </c>
      <c r="J207" s="72">
        <v>39</v>
      </c>
      <c r="K207" s="72">
        <v>46</v>
      </c>
      <c r="L207" s="72">
        <v>87</v>
      </c>
      <c r="M207" s="72">
        <v>94</v>
      </c>
      <c r="N207" s="72">
        <v>268</v>
      </c>
      <c r="O207">
        <v>186293</v>
      </c>
      <c r="P207">
        <v>1.4385940427176544E-3</v>
      </c>
      <c r="Q207">
        <v>1.4829141023426633E-3</v>
      </c>
      <c r="R207">
        <v>276</v>
      </c>
      <c r="S207">
        <v>-8</v>
      </c>
      <c r="T207">
        <v>-2.8985507246376829E-2</v>
      </c>
      <c r="U207" t="s">
        <v>117</v>
      </c>
      <c r="V207">
        <v>0</v>
      </c>
    </row>
    <row r="208" spans="1:22" ht="13.5" customHeight="1">
      <c r="A208" s="73" t="s">
        <v>267</v>
      </c>
      <c r="B208" s="72" t="s">
        <v>116</v>
      </c>
      <c r="C208" s="73" t="s">
        <v>63</v>
      </c>
      <c r="D208" s="72" t="s">
        <v>366</v>
      </c>
      <c r="E208" s="72" t="s">
        <v>361</v>
      </c>
      <c r="F208" s="72" t="s">
        <v>92</v>
      </c>
      <c r="G208" s="73" t="s">
        <v>353</v>
      </c>
      <c r="H208" s="73" t="s">
        <v>30</v>
      </c>
      <c r="I208" s="72">
        <v>3</v>
      </c>
      <c r="J208" s="72">
        <v>85</v>
      </c>
      <c r="K208" s="72">
        <v>72</v>
      </c>
      <c r="L208" s="72">
        <v>140</v>
      </c>
      <c r="M208" s="72">
        <v>177</v>
      </c>
      <c r="N208" s="72">
        <v>477</v>
      </c>
      <c r="O208">
        <v>180771</v>
      </c>
      <c r="P208">
        <v>2.6386975787045489E-3</v>
      </c>
      <c r="Q208">
        <v>2.6386975787045489E-3</v>
      </c>
      <c r="R208">
        <v>477</v>
      </c>
      <c r="S208">
        <v>0</v>
      </c>
      <c r="T208">
        <v>0</v>
      </c>
      <c r="U208" t="s">
        <v>117</v>
      </c>
      <c r="V208">
        <v>0</v>
      </c>
    </row>
    <row r="209" spans="1:22" ht="13.5" customHeight="1">
      <c r="A209" s="73" t="s">
        <v>267</v>
      </c>
      <c r="B209" s="72" t="s">
        <v>116</v>
      </c>
      <c r="C209" s="73" t="s">
        <v>63</v>
      </c>
      <c r="D209" s="72" t="s">
        <v>366</v>
      </c>
      <c r="E209" s="72" t="s">
        <v>360</v>
      </c>
      <c r="F209" s="72" t="s">
        <v>93</v>
      </c>
      <c r="G209" s="73" t="s">
        <v>354</v>
      </c>
      <c r="H209" s="73" t="s">
        <v>42</v>
      </c>
      <c r="I209" s="72">
        <v>2</v>
      </c>
      <c r="J209" s="72">
        <v>5</v>
      </c>
      <c r="K209" s="72">
        <v>6</v>
      </c>
      <c r="L209" s="72">
        <v>8</v>
      </c>
      <c r="M209" s="72">
        <v>2</v>
      </c>
      <c r="N209" s="72">
        <v>23</v>
      </c>
      <c r="O209">
        <v>186293</v>
      </c>
      <c r="P209">
        <v>1.2346142903920168E-4</v>
      </c>
      <c r="Q209">
        <v>1.0541789410186882E-4</v>
      </c>
      <c r="R209">
        <v>20</v>
      </c>
      <c r="S209">
        <v>3</v>
      </c>
      <c r="T209">
        <v>0.14999999999999991</v>
      </c>
      <c r="U209" t="s">
        <v>117</v>
      </c>
      <c r="V209">
        <v>0</v>
      </c>
    </row>
    <row r="210" spans="1:22" ht="13.5" customHeight="1">
      <c r="A210" s="73" t="s">
        <v>267</v>
      </c>
      <c r="B210" s="72" t="s">
        <v>116</v>
      </c>
      <c r="C210" s="73" t="s">
        <v>63</v>
      </c>
      <c r="D210" s="72" t="s">
        <v>366</v>
      </c>
      <c r="E210" s="72" t="s">
        <v>361</v>
      </c>
      <c r="F210" s="72" t="s">
        <v>93</v>
      </c>
      <c r="G210" s="73" t="s">
        <v>354</v>
      </c>
      <c r="H210" s="73" t="s">
        <v>42</v>
      </c>
      <c r="I210" s="72">
        <v>1</v>
      </c>
      <c r="J210" s="72">
        <v>12</v>
      </c>
      <c r="K210" s="72">
        <v>9</v>
      </c>
      <c r="L210" s="72">
        <v>11</v>
      </c>
      <c r="M210" s="72">
        <v>1</v>
      </c>
      <c r="N210" s="72">
        <v>34</v>
      </c>
      <c r="O210">
        <v>180771</v>
      </c>
      <c r="P210">
        <v>1.8808326556803913E-4</v>
      </c>
      <c r="Q210">
        <v>1.2844555193053666E-4</v>
      </c>
      <c r="R210">
        <v>23</v>
      </c>
      <c r="S210">
        <v>11</v>
      </c>
      <c r="T210">
        <v>0.47826086956521729</v>
      </c>
      <c r="U210" t="s">
        <v>117</v>
      </c>
      <c r="V210">
        <v>0</v>
      </c>
    </row>
    <row r="211" spans="1:22" ht="13.5" customHeight="1">
      <c r="A211" s="73" t="s">
        <v>267</v>
      </c>
      <c r="B211" s="72" t="s">
        <v>116</v>
      </c>
      <c r="C211" s="73" t="s">
        <v>63</v>
      </c>
      <c r="D211" s="72" t="s">
        <v>366</v>
      </c>
      <c r="E211" s="72" t="s">
        <v>360</v>
      </c>
      <c r="F211" s="72" t="s">
        <v>94</v>
      </c>
      <c r="G211" s="73" t="s">
        <v>36</v>
      </c>
      <c r="H211" s="73" t="s">
        <v>36</v>
      </c>
      <c r="I211" s="72">
        <v>37</v>
      </c>
      <c r="J211" s="72">
        <v>31</v>
      </c>
      <c r="K211" s="72">
        <v>3</v>
      </c>
      <c r="L211" s="72">
        <v>7</v>
      </c>
      <c r="M211" s="72">
        <v>0</v>
      </c>
      <c r="N211" s="72">
        <v>78</v>
      </c>
      <c r="O211">
        <v>186293</v>
      </c>
      <c r="P211">
        <v>4.1869528108946661E-4</v>
      </c>
      <c r="Q211">
        <v>9.0732339598185356E-4</v>
      </c>
      <c r="R211">
        <v>169</v>
      </c>
      <c r="S211">
        <v>-91</v>
      </c>
      <c r="T211">
        <v>-0.53846153846153844</v>
      </c>
      <c r="U211" t="s">
        <v>117</v>
      </c>
      <c r="V211">
        <v>0</v>
      </c>
    </row>
    <row r="212" spans="1:22" ht="13.5" customHeight="1">
      <c r="A212" s="73" t="s">
        <v>267</v>
      </c>
      <c r="B212" s="72" t="s">
        <v>116</v>
      </c>
      <c r="C212" s="73" t="s">
        <v>63</v>
      </c>
      <c r="D212" s="72" t="s">
        <v>366</v>
      </c>
      <c r="E212" s="72" t="s">
        <v>361</v>
      </c>
      <c r="F212" s="72" t="s">
        <v>94</v>
      </c>
      <c r="G212" s="73" t="s">
        <v>36</v>
      </c>
      <c r="H212" s="73" t="s">
        <v>36</v>
      </c>
      <c r="I212" s="72">
        <v>20</v>
      </c>
      <c r="J212" s="72">
        <v>16</v>
      </c>
      <c r="K212" s="72">
        <v>1</v>
      </c>
      <c r="L212" s="72">
        <v>5</v>
      </c>
      <c r="M212" s="72">
        <v>2</v>
      </c>
      <c r="N212" s="72">
        <v>44</v>
      </c>
      <c r="O212">
        <v>180771</v>
      </c>
      <c r="P212">
        <v>2.4340187308805064E-4</v>
      </c>
      <c r="Q212">
        <v>6.1052108205611477E-4</v>
      </c>
      <c r="R212">
        <v>110</v>
      </c>
      <c r="S212">
        <v>-66</v>
      </c>
      <c r="T212">
        <v>-0.6</v>
      </c>
      <c r="U212" t="s">
        <v>117</v>
      </c>
      <c r="V212">
        <v>0</v>
      </c>
    </row>
    <row r="213" spans="1:22" ht="13.5" customHeight="1">
      <c r="A213" s="73" t="s">
        <v>267</v>
      </c>
      <c r="B213" s="72" t="s">
        <v>116</v>
      </c>
      <c r="C213" s="73" t="s">
        <v>63</v>
      </c>
      <c r="D213" s="72" t="s">
        <v>366</v>
      </c>
      <c r="E213" s="72" t="s">
        <v>360</v>
      </c>
      <c r="F213" s="72" t="s">
        <v>95</v>
      </c>
      <c r="G213" s="73" t="s">
        <v>355</v>
      </c>
      <c r="H213" s="73" t="s">
        <v>43</v>
      </c>
      <c r="I213" s="72">
        <v>185</v>
      </c>
      <c r="J213" s="72">
        <v>88</v>
      </c>
      <c r="K213" s="72">
        <v>0</v>
      </c>
      <c r="L213" s="72">
        <v>1</v>
      </c>
      <c r="M213" s="72">
        <v>0</v>
      </c>
      <c r="N213" s="72">
        <v>274</v>
      </c>
      <c r="O213">
        <v>186293</v>
      </c>
      <c r="P213">
        <v>1.4708013720322289E-3</v>
      </c>
      <c r="Q213">
        <v>3.8789480867447722E-4</v>
      </c>
      <c r="R213">
        <v>72</v>
      </c>
      <c r="S213">
        <v>202</v>
      </c>
      <c r="T213">
        <v>2.8055555555555554</v>
      </c>
      <c r="U213" t="s">
        <v>117</v>
      </c>
      <c r="V213">
        <v>0</v>
      </c>
    </row>
    <row r="214" spans="1:22" ht="13.5" customHeight="1">
      <c r="A214" s="73" t="s">
        <v>267</v>
      </c>
      <c r="B214" s="72" t="s">
        <v>116</v>
      </c>
      <c r="C214" s="73" t="s">
        <v>63</v>
      </c>
      <c r="D214" s="72" t="s">
        <v>366</v>
      </c>
      <c r="E214" s="72" t="s">
        <v>361</v>
      </c>
      <c r="F214" s="72" t="s">
        <v>95</v>
      </c>
      <c r="G214" s="73" t="s">
        <v>355</v>
      </c>
      <c r="H214" s="73" t="s">
        <v>43</v>
      </c>
      <c r="I214" s="72">
        <v>64</v>
      </c>
      <c r="J214" s="72">
        <v>39</v>
      </c>
      <c r="K214" s="72">
        <v>1</v>
      </c>
      <c r="L214" s="72">
        <v>0</v>
      </c>
      <c r="M214" s="72">
        <v>0</v>
      </c>
      <c r="N214" s="72">
        <v>104</v>
      </c>
      <c r="O214">
        <v>180771</v>
      </c>
      <c r="P214">
        <v>5.7531351820811968E-4</v>
      </c>
      <c r="Q214">
        <v>3.2508311784263023E-4</v>
      </c>
      <c r="R214">
        <v>59</v>
      </c>
      <c r="S214">
        <v>45</v>
      </c>
      <c r="T214">
        <v>0.76271186440677963</v>
      </c>
      <c r="U214" t="s">
        <v>117</v>
      </c>
      <c r="V214">
        <v>0</v>
      </c>
    </row>
    <row r="215" spans="1:22" ht="13.5" customHeight="1">
      <c r="A215" s="73" t="s">
        <v>267</v>
      </c>
      <c r="B215" s="72" t="s">
        <v>116</v>
      </c>
      <c r="C215" s="73" t="s">
        <v>63</v>
      </c>
      <c r="D215" s="72" t="s">
        <v>366</v>
      </c>
      <c r="E215" s="72" t="s">
        <v>360</v>
      </c>
      <c r="F215" s="72" t="s">
        <v>96</v>
      </c>
      <c r="G215" s="73" t="s">
        <v>32</v>
      </c>
      <c r="H215" s="73" t="s">
        <v>32</v>
      </c>
      <c r="I215" s="72">
        <v>652</v>
      </c>
      <c r="J215" s="72">
        <v>411</v>
      </c>
      <c r="K215" s="72">
        <v>20</v>
      </c>
      <c r="L215" s="72">
        <v>12</v>
      </c>
      <c r="M215" s="72">
        <v>1</v>
      </c>
      <c r="N215" s="72">
        <v>1096</v>
      </c>
      <c r="O215">
        <v>186293</v>
      </c>
      <c r="P215">
        <v>5.8832054881289156E-3</v>
      </c>
      <c r="Q215">
        <v>5.0169086297646428E-3</v>
      </c>
      <c r="R215">
        <v>935</v>
      </c>
      <c r="S215">
        <v>161</v>
      </c>
      <c r="T215">
        <v>0.17219251336898389</v>
      </c>
      <c r="U215" t="s">
        <v>117</v>
      </c>
      <c r="V215">
        <v>0</v>
      </c>
    </row>
    <row r="216" spans="1:22" ht="13.5" customHeight="1">
      <c r="A216" s="73" t="s">
        <v>267</v>
      </c>
      <c r="B216" s="72" t="s">
        <v>116</v>
      </c>
      <c r="C216" s="73" t="s">
        <v>63</v>
      </c>
      <c r="D216" s="72" t="s">
        <v>366</v>
      </c>
      <c r="E216" s="72" t="s">
        <v>361</v>
      </c>
      <c r="F216" s="72" t="s">
        <v>96</v>
      </c>
      <c r="G216" s="73" t="s">
        <v>32</v>
      </c>
      <c r="H216" s="73" t="s">
        <v>32</v>
      </c>
      <c r="I216" s="72">
        <v>263</v>
      </c>
      <c r="J216" s="72">
        <v>371</v>
      </c>
      <c r="K216" s="72">
        <v>5</v>
      </c>
      <c r="L216" s="72">
        <v>15</v>
      </c>
      <c r="M216" s="72">
        <v>14</v>
      </c>
      <c r="N216" s="72">
        <v>668</v>
      </c>
      <c r="O216">
        <v>180771</v>
      </c>
      <c r="P216">
        <v>3.6952829823367686E-3</v>
      </c>
      <c r="Q216">
        <v>3.3863603968607059E-3</v>
      </c>
      <c r="R216">
        <v>612</v>
      </c>
      <c r="S216">
        <v>56</v>
      </c>
      <c r="T216">
        <v>9.1503267973856106E-2</v>
      </c>
      <c r="U216" t="s">
        <v>117</v>
      </c>
      <c r="V216">
        <v>0</v>
      </c>
    </row>
    <row r="217" spans="1:22" ht="13.5" customHeight="1">
      <c r="A217" s="73" t="s">
        <v>267</v>
      </c>
      <c r="B217" s="72" t="s">
        <v>116</v>
      </c>
      <c r="C217" s="73" t="s">
        <v>63</v>
      </c>
      <c r="D217" s="72" t="s">
        <v>366</v>
      </c>
      <c r="E217" s="72" t="s">
        <v>360</v>
      </c>
      <c r="F217" s="72" t="s">
        <v>97</v>
      </c>
      <c r="G217" s="73" t="s">
        <v>31</v>
      </c>
      <c r="H217" s="73" t="s">
        <v>31</v>
      </c>
      <c r="I217" s="72">
        <v>46</v>
      </c>
      <c r="J217" s="72">
        <v>67</v>
      </c>
      <c r="K217" s="72">
        <v>25</v>
      </c>
      <c r="L217" s="72">
        <v>66</v>
      </c>
      <c r="M217" s="72">
        <v>56</v>
      </c>
      <c r="N217" s="72">
        <v>260</v>
      </c>
      <c r="O217">
        <v>186293</v>
      </c>
      <c r="P217">
        <v>1.3956509369648887E-3</v>
      </c>
      <c r="Q217">
        <v>3.7502467267583393E-3</v>
      </c>
      <c r="R217">
        <v>699</v>
      </c>
      <c r="S217">
        <v>-439</v>
      </c>
      <c r="T217">
        <v>-0.62804005722460654</v>
      </c>
      <c r="U217" t="s">
        <v>117</v>
      </c>
      <c r="V217">
        <v>0</v>
      </c>
    </row>
    <row r="218" spans="1:22" ht="13.5" customHeight="1">
      <c r="A218" s="73" t="s">
        <v>267</v>
      </c>
      <c r="B218" s="72" t="s">
        <v>116</v>
      </c>
      <c r="C218" s="73" t="s">
        <v>63</v>
      </c>
      <c r="D218" s="72" t="s">
        <v>366</v>
      </c>
      <c r="E218" s="72" t="s">
        <v>361</v>
      </c>
      <c r="F218" s="72" t="s">
        <v>97</v>
      </c>
      <c r="G218" s="73" t="s">
        <v>31</v>
      </c>
      <c r="H218" s="73" t="s">
        <v>31</v>
      </c>
      <c r="I218" s="72">
        <v>26</v>
      </c>
      <c r="J218" s="72">
        <v>87</v>
      </c>
      <c r="K218" s="72">
        <v>31</v>
      </c>
      <c r="L218" s="72">
        <v>122</v>
      </c>
      <c r="M218" s="72">
        <v>225</v>
      </c>
      <c r="N218" s="72">
        <v>491</v>
      </c>
      <c r="O218">
        <v>180771</v>
      </c>
      <c r="P218">
        <v>2.7161436292325648E-3</v>
      </c>
      <c r="Q218">
        <v>5.6151384131618845E-3</v>
      </c>
      <c r="R218">
        <v>1015</v>
      </c>
      <c r="S218">
        <v>-524</v>
      </c>
      <c r="T218">
        <v>-0.51625615763546806</v>
      </c>
      <c r="U218" t="s">
        <v>117</v>
      </c>
      <c r="V218">
        <v>1</v>
      </c>
    </row>
    <row r="219" spans="1:22" ht="13.5" customHeight="1">
      <c r="A219" s="73" t="s">
        <v>267</v>
      </c>
      <c r="B219" s="72" t="s">
        <v>116</v>
      </c>
      <c r="C219" s="73" t="s">
        <v>63</v>
      </c>
      <c r="D219" s="72" t="s">
        <v>367</v>
      </c>
      <c r="E219" s="72" t="s">
        <v>360</v>
      </c>
      <c r="F219" s="72" t="s">
        <v>107</v>
      </c>
      <c r="G219" s="73" t="s">
        <v>49</v>
      </c>
      <c r="H219" s="73" t="s">
        <v>49</v>
      </c>
      <c r="I219" s="72">
        <v>6</v>
      </c>
      <c r="J219" s="72">
        <v>28</v>
      </c>
      <c r="K219" s="72">
        <v>12</v>
      </c>
      <c r="L219" s="72">
        <v>27</v>
      </c>
      <c r="M219" s="72">
        <v>43</v>
      </c>
      <c r="N219" s="72">
        <v>116</v>
      </c>
      <c r="O219">
        <v>186293</v>
      </c>
      <c r="P219">
        <v>6.2267503341510418E-4</v>
      </c>
      <c r="Q219">
        <v>9.3292910193358363E-4</v>
      </c>
      <c r="R219">
        <v>174</v>
      </c>
      <c r="S219">
        <v>-58</v>
      </c>
      <c r="T219">
        <v>-0.33333333333333337</v>
      </c>
      <c r="U219" t="s">
        <v>117</v>
      </c>
      <c r="V219">
        <v>0</v>
      </c>
    </row>
    <row r="220" spans="1:22" ht="13.5" customHeight="1">
      <c r="A220" s="73" t="s">
        <v>267</v>
      </c>
      <c r="B220" s="72" t="s">
        <v>116</v>
      </c>
      <c r="C220" s="73" t="s">
        <v>63</v>
      </c>
      <c r="D220" s="72" t="s">
        <v>367</v>
      </c>
      <c r="E220" s="72" t="s">
        <v>361</v>
      </c>
      <c r="F220" s="72" t="s">
        <v>107</v>
      </c>
      <c r="G220" s="73" t="s">
        <v>49</v>
      </c>
      <c r="H220" s="73" t="s">
        <v>49</v>
      </c>
      <c r="I220" s="72">
        <v>7</v>
      </c>
      <c r="J220" s="72">
        <v>29</v>
      </c>
      <c r="K220" s="72">
        <v>10</v>
      </c>
      <c r="L220" s="72">
        <v>52</v>
      </c>
      <c r="M220" s="72">
        <v>132</v>
      </c>
      <c r="N220" s="72">
        <v>230</v>
      </c>
      <c r="O220">
        <v>180771</v>
      </c>
      <c r="P220">
        <v>1.2723279729602646E-3</v>
      </c>
      <c r="Q220">
        <v>1.4229305254170965E-3</v>
      </c>
      <c r="R220">
        <v>257</v>
      </c>
      <c r="S220">
        <v>-27</v>
      </c>
      <c r="T220">
        <v>-0.10505836575875482</v>
      </c>
      <c r="U220" t="s">
        <v>117</v>
      </c>
      <c r="V220">
        <v>0</v>
      </c>
    </row>
    <row r="221" spans="1:22" ht="13.5" customHeight="1">
      <c r="A221" s="73" t="s">
        <v>267</v>
      </c>
      <c r="B221" s="72" t="s">
        <v>116</v>
      </c>
      <c r="C221" s="73" t="s">
        <v>63</v>
      </c>
      <c r="D221" s="72" t="s">
        <v>367</v>
      </c>
      <c r="E221" s="72" t="s">
        <v>360</v>
      </c>
      <c r="F221" s="72" t="s">
        <v>108</v>
      </c>
      <c r="G221" s="73" t="s">
        <v>356</v>
      </c>
      <c r="H221" s="73" t="s">
        <v>50</v>
      </c>
      <c r="I221" s="72">
        <v>4</v>
      </c>
      <c r="J221" s="72">
        <v>43</v>
      </c>
      <c r="K221" s="72">
        <v>13</v>
      </c>
      <c r="L221" s="72">
        <v>38</v>
      </c>
      <c r="M221" s="72">
        <v>58</v>
      </c>
      <c r="N221" s="72">
        <v>156</v>
      </c>
      <c r="O221">
        <v>186293</v>
      </c>
      <c r="P221">
        <v>8.3739056217893321E-4</v>
      </c>
      <c r="Q221">
        <v>5.7965294821355894E-4</v>
      </c>
      <c r="R221">
        <v>108</v>
      </c>
      <c r="S221">
        <v>48</v>
      </c>
      <c r="T221">
        <v>0.44444444444444442</v>
      </c>
      <c r="U221" t="s">
        <v>117</v>
      </c>
      <c r="V221">
        <v>0</v>
      </c>
    </row>
    <row r="222" spans="1:22" ht="13.5" customHeight="1">
      <c r="A222" s="73" t="s">
        <v>267</v>
      </c>
      <c r="B222" s="72" t="s">
        <v>116</v>
      </c>
      <c r="C222" s="73" t="s">
        <v>63</v>
      </c>
      <c r="D222" s="72" t="s">
        <v>367</v>
      </c>
      <c r="E222" s="72" t="s">
        <v>361</v>
      </c>
      <c r="F222" s="72" t="s">
        <v>108</v>
      </c>
      <c r="G222" s="73" t="s">
        <v>356</v>
      </c>
      <c r="H222" s="73" t="s">
        <v>50</v>
      </c>
      <c r="I222" s="72">
        <v>2</v>
      </c>
      <c r="J222" s="72">
        <v>35</v>
      </c>
      <c r="K222" s="72">
        <v>16</v>
      </c>
      <c r="L222" s="72">
        <v>61</v>
      </c>
      <c r="M222" s="72">
        <v>162</v>
      </c>
      <c r="N222" s="72">
        <v>276</v>
      </c>
      <c r="O222">
        <v>180771</v>
      </c>
      <c r="P222">
        <v>1.5267935675523177E-3</v>
      </c>
      <c r="Q222">
        <v>1.2915758497285608E-3</v>
      </c>
      <c r="R222">
        <v>233</v>
      </c>
      <c r="S222">
        <v>43</v>
      </c>
      <c r="T222">
        <v>0.18454935622317592</v>
      </c>
      <c r="U222" t="s">
        <v>117</v>
      </c>
      <c r="V222">
        <v>0</v>
      </c>
    </row>
    <row r="223" spans="1:22" ht="13.5" customHeight="1">
      <c r="A223" s="73" t="s">
        <v>267</v>
      </c>
      <c r="B223" s="72" t="s">
        <v>116</v>
      </c>
      <c r="C223" s="73" t="s">
        <v>63</v>
      </c>
      <c r="D223" s="72" t="s">
        <v>367</v>
      </c>
      <c r="E223" s="72" t="s">
        <v>360</v>
      </c>
      <c r="F223" s="72" t="s">
        <v>109</v>
      </c>
      <c r="G223" s="73" t="s">
        <v>51</v>
      </c>
      <c r="H223" s="73" t="s">
        <v>51</v>
      </c>
      <c r="I223" s="72">
        <v>0</v>
      </c>
      <c r="J223" s="72">
        <v>3</v>
      </c>
      <c r="K223" s="72">
        <v>2</v>
      </c>
      <c r="L223" s="72">
        <v>4</v>
      </c>
      <c r="M223" s="72">
        <v>4</v>
      </c>
      <c r="N223" s="72">
        <v>13</v>
      </c>
      <c r="O223">
        <v>186293</v>
      </c>
      <c r="P223">
        <v>6.9782546848244439E-5</v>
      </c>
      <c r="Q223">
        <v>6.0714918161349896E-5</v>
      </c>
      <c r="R223">
        <v>11</v>
      </c>
      <c r="S223">
        <v>2</v>
      </c>
      <c r="T223">
        <v>0.18181818181818188</v>
      </c>
      <c r="U223" t="s">
        <v>117</v>
      </c>
      <c r="V223">
        <v>0</v>
      </c>
    </row>
    <row r="224" spans="1:22" ht="13.5" customHeight="1">
      <c r="A224" s="73" t="s">
        <v>267</v>
      </c>
      <c r="B224" s="72" t="s">
        <v>116</v>
      </c>
      <c r="C224" s="73" t="s">
        <v>63</v>
      </c>
      <c r="D224" s="72" t="s">
        <v>367</v>
      </c>
      <c r="E224" s="72" t="s">
        <v>361</v>
      </c>
      <c r="F224" s="72" t="s">
        <v>109</v>
      </c>
      <c r="G224" s="73" t="s">
        <v>51</v>
      </c>
      <c r="H224" s="73" t="s">
        <v>51</v>
      </c>
      <c r="I224" s="72">
        <v>0</v>
      </c>
      <c r="J224" s="72">
        <v>2</v>
      </c>
      <c r="K224" s="72">
        <v>4</v>
      </c>
      <c r="L224" s="72">
        <v>1</v>
      </c>
      <c r="M224" s="72">
        <v>7</v>
      </c>
      <c r="N224" s="72">
        <v>14</v>
      </c>
      <c r="O224">
        <v>180771</v>
      </c>
      <c r="P224">
        <v>7.7446050528016114E-5</v>
      </c>
      <c r="Q224">
        <v>7.0243040921588693E-5</v>
      </c>
      <c r="R224">
        <v>13</v>
      </c>
      <c r="S224">
        <v>1</v>
      </c>
      <c r="T224">
        <v>7.6923076923076872E-2</v>
      </c>
      <c r="U224" t="s">
        <v>117</v>
      </c>
      <c r="V224">
        <v>0</v>
      </c>
    </row>
    <row r="225" spans="1:22" ht="13.5" customHeight="1">
      <c r="A225" s="73" t="s">
        <v>267</v>
      </c>
      <c r="B225" s="72" t="s">
        <v>118</v>
      </c>
      <c r="C225" s="73" t="s">
        <v>65</v>
      </c>
      <c r="D225" s="72" t="s">
        <v>366</v>
      </c>
      <c r="E225" s="72" t="s">
        <v>360</v>
      </c>
      <c r="F225" s="72" t="s">
        <v>78</v>
      </c>
      <c r="G225" s="73" t="s">
        <v>344</v>
      </c>
      <c r="H225" s="73" t="s">
        <v>35</v>
      </c>
      <c r="I225" s="72">
        <v>371</v>
      </c>
      <c r="J225" s="72">
        <v>436</v>
      </c>
      <c r="K225" s="72">
        <v>19</v>
      </c>
      <c r="L225" s="72">
        <v>2</v>
      </c>
      <c r="M225" s="72">
        <v>4</v>
      </c>
      <c r="N225" s="72">
        <v>832</v>
      </c>
      <c r="O225">
        <v>103686</v>
      </c>
      <c r="P225">
        <v>8.0242269930366691E-3</v>
      </c>
      <c r="Q225">
        <v>6.7803868389122836E-3</v>
      </c>
      <c r="R225">
        <v>703</v>
      </c>
      <c r="S225">
        <v>129</v>
      </c>
      <c r="T225">
        <v>0.1834992887624467</v>
      </c>
      <c r="U225" t="s">
        <v>119</v>
      </c>
      <c r="V225">
        <v>0</v>
      </c>
    </row>
    <row r="226" spans="1:22" ht="13.5" customHeight="1">
      <c r="A226" s="73" t="s">
        <v>267</v>
      </c>
      <c r="B226" s="72" t="s">
        <v>118</v>
      </c>
      <c r="C226" s="73" t="s">
        <v>65</v>
      </c>
      <c r="D226" s="72" t="s">
        <v>366</v>
      </c>
      <c r="E226" s="72" t="s">
        <v>361</v>
      </c>
      <c r="F226" s="72" t="s">
        <v>78</v>
      </c>
      <c r="G226" s="73" t="s">
        <v>344</v>
      </c>
      <c r="H226" s="73" t="s">
        <v>35</v>
      </c>
      <c r="I226" s="72">
        <v>178</v>
      </c>
      <c r="J226" s="72">
        <v>797</v>
      </c>
      <c r="K226" s="72">
        <v>26</v>
      </c>
      <c r="L226" s="72">
        <v>6</v>
      </c>
      <c r="M226" s="72">
        <v>7</v>
      </c>
      <c r="N226" s="72">
        <v>1014</v>
      </c>
      <c r="O226">
        <v>99654</v>
      </c>
      <c r="P226">
        <v>1.0175206213498706E-2</v>
      </c>
      <c r="Q226">
        <v>9.7878252083859561E-3</v>
      </c>
      <c r="R226">
        <v>975</v>
      </c>
      <c r="S226">
        <v>39</v>
      </c>
      <c r="T226">
        <v>4.0000000000000036E-2</v>
      </c>
      <c r="U226" t="s">
        <v>119</v>
      </c>
      <c r="V226">
        <v>0</v>
      </c>
    </row>
    <row r="227" spans="1:22" ht="13.5" customHeight="1">
      <c r="A227" s="73" t="s">
        <v>267</v>
      </c>
      <c r="B227" s="72" t="s">
        <v>118</v>
      </c>
      <c r="C227" s="73" t="s">
        <v>65</v>
      </c>
      <c r="D227" s="72" t="s">
        <v>366</v>
      </c>
      <c r="E227" s="72" t="s">
        <v>360</v>
      </c>
      <c r="F227" s="72" t="s">
        <v>80</v>
      </c>
      <c r="G227" s="73" t="s">
        <v>26</v>
      </c>
      <c r="H227" s="73" t="s">
        <v>26</v>
      </c>
      <c r="I227" s="72">
        <v>3</v>
      </c>
      <c r="J227" s="72">
        <v>26</v>
      </c>
      <c r="K227" s="72">
        <v>26</v>
      </c>
      <c r="L227" s="72">
        <v>48</v>
      </c>
      <c r="M227" s="72">
        <v>25</v>
      </c>
      <c r="N227" s="72">
        <v>128</v>
      </c>
      <c r="O227">
        <v>103686</v>
      </c>
      <c r="P227">
        <v>1.2344964604671797E-3</v>
      </c>
      <c r="Q227">
        <v>9.5893151573268572E-4</v>
      </c>
      <c r="R227">
        <v>99</v>
      </c>
      <c r="S227">
        <v>29</v>
      </c>
      <c r="T227">
        <v>0.29292929292929304</v>
      </c>
      <c r="U227" t="s">
        <v>119</v>
      </c>
      <c r="V227">
        <v>0</v>
      </c>
    </row>
    <row r="228" spans="1:22" ht="13.5" customHeight="1">
      <c r="A228" s="73" t="s">
        <v>267</v>
      </c>
      <c r="B228" s="72" t="s">
        <v>118</v>
      </c>
      <c r="C228" s="73" t="s">
        <v>65</v>
      </c>
      <c r="D228" s="72" t="s">
        <v>366</v>
      </c>
      <c r="E228" s="72" t="s">
        <v>361</v>
      </c>
      <c r="F228" s="72" t="s">
        <v>80</v>
      </c>
      <c r="G228" s="73" t="s">
        <v>26</v>
      </c>
      <c r="H228" s="73" t="s">
        <v>26</v>
      </c>
      <c r="I228" s="72">
        <v>3</v>
      </c>
      <c r="J228" s="72">
        <v>44</v>
      </c>
      <c r="K228" s="72">
        <v>47</v>
      </c>
      <c r="L228" s="72">
        <v>85</v>
      </c>
      <c r="M228" s="72">
        <v>65</v>
      </c>
      <c r="N228" s="72">
        <v>244</v>
      </c>
      <c r="O228">
        <v>99654</v>
      </c>
      <c r="P228">
        <v>2.448471712123949E-3</v>
      </c>
      <c r="Q228">
        <v>2.0154466291270501E-3</v>
      </c>
      <c r="R228">
        <v>201</v>
      </c>
      <c r="S228">
        <v>43</v>
      </c>
      <c r="T228">
        <v>0.21393034825870649</v>
      </c>
      <c r="U228" t="s">
        <v>119</v>
      </c>
      <c r="V228">
        <v>0</v>
      </c>
    </row>
    <row r="229" spans="1:22" ht="13.5" customHeight="1">
      <c r="A229" s="73" t="s">
        <v>267</v>
      </c>
      <c r="B229" s="72" t="s">
        <v>118</v>
      </c>
      <c r="C229" s="73" t="s">
        <v>65</v>
      </c>
      <c r="D229" s="72" t="s">
        <v>366</v>
      </c>
      <c r="E229" s="72" t="s">
        <v>360</v>
      </c>
      <c r="F229" s="72" t="s">
        <v>81</v>
      </c>
      <c r="G229" s="73" t="s">
        <v>28</v>
      </c>
      <c r="H229" s="73" t="s">
        <v>28</v>
      </c>
      <c r="I229" s="72">
        <v>5</v>
      </c>
      <c r="J229" s="72">
        <v>205</v>
      </c>
      <c r="K229" s="72">
        <v>396</v>
      </c>
      <c r="L229" s="72">
        <v>962</v>
      </c>
      <c r="M229" s="72">
        <v>1313</v>
      </c>
      <c r="N229" s="72">
        <v>2881</v>
      </c>
      <c r="O229">
        <v>103686</v>
      </c>
      <c r="P229">
        <v>2.7785814864108943E-2</v>
      </c>
      <c r="Q229">
        <v>3.3076831305177759E-2</v>
      </c>
      <c r="R229">
        <v>3430</v>
      </c>
      <c r="S229">
        <v>-549</v>
      </c>
      <c r="T229">
        <v>-0.16005830903790086</v>
      </c>
      <c r="U229" t="s">
        <v>119</v>
      </c>
      <c r="V229">
        <v>0</v>
      </c>
    </row>
    <row r="230" spans="1:22" ht="13.5" customHeight="1">
      <c r="A230" s="73" t="s">
        <v>267</v>
      </c>
      <c r="B230" s="72" t="s">
        <v>118</v>
      </c>
      <c r="C230" s="73" t="s">
        <v>65</v>
      </c>
      <c r="D230" s="72" t="s">
        <v>366</v>
      </c>
      <c r="E230" s="72" t="s">
        <v>361</v>
      </c>
      <c r="F230" s="72" t="s">
        <v>81</v>
      </c>
      <c r="G230" s="73" t="s">
        <v>28</v>
      </c>
      <c r="H230" s="73" t="s">
        <v>28</v>
      </c>
      <c r="I230" s="72">
        <v>10</v>
      </c>
      <c r="J230" s="72">
        <v>344</v>
      </c>
      <c r="K230" s="72">
        <v>550</v>
      </c>
      <c r="L230" s="72">
        <v>1650</v>
      </c>
      <c r="M230" s="72">
        <v>2861</v>
      </c>
      <c r="N230" s="72">
        <v>5415</v>
      </c>
      <c r="O230">
        <v>99654</v>
      </c>
      <c r="P230">
        <v>5.4338009512914683E-2</v>
      </c>
      <c r="Q230">
        <v>5.7872255065076053E-2</v>
      </c>
      <c r="R230">
        <v>5767</v>
      </c>
      <c r="S230">
        <v>-352</v>
      </c>
      <c r="T230">
        <v>-6.1036934281255451E-2</v>
      </c>
      <c r="U230" t="s">
        <v>119</v>
      </c>
      <c r="V230">
        <v>0</v>
      </c>
    </row>
    <row r="231" spans="1:22" ht="13.5" customHeight="1">
      <c r="A231" s="73" t="s">
        <v>267</v>
      </c>
      <c r="B231" s="72" t="s">
        <v>118</v>
      </c>
      <c r="C231" s="73" t="s">
        <v>65</v>
      </c>
      <c r="D231" s="72" t="s">
        <v>366</v>
      </c>
      <c r="E231" s="72" t="s">
        <v>360</v>
      </c>
      <c r="F231" s="72" t="s">
        <v>82</v>
      </c>
      <c r="G231" s="73" t="s">
        <v>41</v>
      </c>
      <c r="H231" s="73" t="s">
        <v>41</v>
      </c>
      <c r="I231" s="72">
        <v>7</v>
      </c>
      <c r="J231" s="72">
        <v>3</v>
      </c>
      <c r="K231" s="72">
        <v>0</v>
      </c>
      <c r="L231" s="72">
        <v>0</v>
      </c>
      <c r="M231" s="72">
        <v>0</v>
      </c>
      <c r="N231" s="72">
        <v>10</v>
      </c>
      <c r="O231">
        <v>103686</v>
      </c>
      <c r="P231">
        <v>9.6445035973998414E-5</v>
      </c>
      <c r="Q231">
        <v>2.2986359032561615E-4</v>
      </c>
      <c r="R231">
        <v>24</v>
      </c>
      <c r="S231">
        <v>-14</v>
      </c>
      <c r="T231">
        <v>-0.58333333333333326</v>
      </c>
      <c r="U231" t="s">
        <v>119</v>
      </c>
      <c r="V231">
        <v>0</v>
      </c>
    </row>
    <row r="232" spans="1:22" ht="13.5" customHeight="1">
      <c r="A232" s="73" t="s">
        <v>267</v>
      </c>
      <c r="B232" s="72" t="s">
        <v>118</v>
      </c>
      <c r="C232" s="73" t="s">
        <v>65</v>
      </c>
      <c r="D232" s="72" t="s">
        <v>366</v>
      </c>
      <c r="E232" s="72" t="s">
        <v>361</v>
      </c>
      <c r="F232" s="72" t="s">
        <v>82</v>
      </c>
      <c r="G232" s="73" t="s">
        <v>41</v>
      </c>
      <c r="H232" s="73" t="s">
        <v>41</v>
      </c>
      <c r="I232" s="72">
        <v>17</v>
      </c>
      <c r="J232" s="72">
        <v>3</v>
      </c>
      <c r="K232" s="72">
        <v>0</v>
      </c>
      <c r="L232" s="72">
        <v>0</v>
      </c>
      <c r="M232" s="72">
        <v>0</v>
      </c>
      <c r="N232" s="72">
        <v>20</v>
      </c>
      <c r="O232">
        <v>99654</v>
      </c>
      <c r="P232">
        <v>2.0069440263311057E-4</v>
      </c>
      <c r="Q232">
        <v>1.7732203200915994E-4</v>
      </c>
      <c r="R232">
        <v>18</v>
      </c>
      <c r="S232">
        <v>2</v>
      </c>
      <c r="T232">
        <v>0.11111111111111116</v>
      </c>
      <c r="U232" t="s">
        <v>119</v>
      </c>
      <c r="V232">
        <v>0</v>
      </c>
    </row>
    <row r="233" spans="1:22" ht="13.5" customHeight="1">
      <c r="A233" s="73" t="s">
        <v>267</v>
      </c>
      <c r="B233" s="72" t="s">
        <v>118</v>
      </c>
      <c r="C233" s="73" t="s">
        <v>65</v>
      </c>
      <c r="D233" s="72" t="s">
        <v>366</v>
      </c>
      <c r="E233" s="72" t="s">
        <v>360</v>
      </c>
      <c r="F233" s="72" t="s">
        <v>83</v>
      </c>
      <c r="G233" s="73" t="s">
        <v>27</v>
      </c>
      <c r="H233" s="73" t="s">
        <v>27</v>
      </c>
      <c r="I233" s="72">
        <v>1</v>
      </c>
      <c r="J233" s="72">
        <v>22</v>
      </c>
      <c r="K233" s="72">
        <v>17</v>
      </c>
      <c r="L233" s="72">
        <v>13</v>
      </c>
      <c r="M233" s="72">
        <v>22</v>
      </c>
      <c r="N233" s="72">
        <v>75</v>
      </c>
      <c r="O233">
        <v>103686</v>
      </c>
      <c r="P233">
        <v>7.233377698049881E-4</v>
      </c>
      <c r="Q233">
        <v>1.1184681460272012E-3</v>
      </c>
      <c r="R233">
        <v>116</v>
      </c>
      <c r="S233">
        <v>-41</v>
      </c>
      <c r="T233">
        <v>-0.35344827586206895</v>
      </c>
      <c r="U233" t="s">
        <v>119</v>
      </c>
      <c r="V233">
        <v>0</v>
      </c>
    </row>
    <row r="234" spans="1:22" ht="13.5" customHeight="1">
      <c r="A234" s="73" t="s">
        <v>267</v>
      </c>
      <c r="B234" s="72" t="s">
        <v>118</v>
      </c>
      <c r="C234" s="73" t="s">
        <v>65</v>
      </c>
      <c r="D234" s="72" t="s">
        <v>366</v>
      </c>
      <c r="E234" s="72" t="s">
        <v>361</v>
      </c>
      <c r="F234" s="72" t="s">
        <v>83</v>
      </c>
      <c r="G234" s="73" t="s">
        <v>27</v>
      </c>
      <c r="H234" s="73" t="s">
        <v>27</v>
      </c>
      <c r="I234" s="72">
        <v>2</v>
      </c>
      <c r="J234" s="72">
        <v>26</v>
      </c>
      <c r="K234" s="72">
        <v>24</v>
      </c>
      <c r="L234" s="72">
        <v>25</v>
      </c>
      <c r="M234" s="72">
        <v>40</v>
      </c>
      <c r="N234" s="72">
        <v>117</v>
      </c>
      <c r="O234">
        <v>99654</v>
      </c>
      <c r="P234">
        <v>1.1740622554036967E-3</v>
      </c>
      <c r="Q234">
        <v>1.8065455767641828E-3</v>
      </c>
      <c r="R234">
        <v>180</v>
      </c>
      <c r="S234">
        <v>-63</v>
      </c>
      <c r="T234">
        <v>-0.35</v>
      </c>
      <c r="U234" t="s">
        <v>119</v>
      </c>
      <c r="V234">
        <v>0</v>
      </c>
    </row>
    <row r="235" spans="1:22" ht="13.5" customHeight="1">
      <c r="A235" s="73" t="s">
        <v>267</v>
      </c>
      <c r="B235" s="72" t="s">
        <v>118</v>
      </c>
      <c r="C235" s="73" t="s">
        <v>65</v>
      </c>
      <c r="D235" s="72" t="s">
        <v>366</v>
      </c>
      <c r="E235" s="72" t="s">
        <v>360</v>
      </c>
      <c r="F235" s="72" t="s">
        <v>84</v>
      </c>
      <c r="G235" s="73" t="s">
        <v>345</v>
      </c>
      <c r="H235" s="73" t="s">
        <v>33</v>
      </c>
      <c r="I235" s="72">
        <v>51</v>
      </c>
      <c r="J235" s="72">
        <v>207</v>
      </c>
      <c r="K235" s="72">
        <v>142</v>
      </c>
      <c r="L235" s="72">
        <v>200</v>
      </c>
      <c r="M235" s="72">
        <v>213</v>
      </c>
      <c r="N235" s="72">
        <v>813</v>
      </c>
      <c r="O235">
        <v>103686</v>
      </c>
      <c r="P235">
        <v>7.8409814246860714E-3</v>
      </c>
      <c r="Q235">
        <v>1.1385225846706067E-2</v>
      </c>
      <c r="R235">
        <v>1180</v>
      </c>
      <c r="S235">
        <v>-367</v>
      </c>
      <c r="T235">
        <v>-0.31101694915254241</v>
      </c>
      <c r="U235" t="s">
        <v>119</v>
      </c>
      <c r="V235">
        <v>0</v>
      </c>
    </row>
    <row r="236" spans="1:22" ht="13.5" customHeight="1">
      <c r="A236" s="73" t="s">
        <v>267</v>
      </c>
      <c r="B236" s="72" t="s">
        <v>118</v>
      </c>
      <c r="C236" s="73" t="s">
        <v>65</v>
      </c>
      <c r="D236" s="72" t="s">
        <v>366</v>
      </c>
      <c r="E236" s="72" t="s">
        <v>361</v>
      </c>
      <c r="F236" s="72" t="s">
        <v>84</v>
      </c>
      <c r="G236" s="73" t="s">
        <v>345</v>
      </c>
      <c r="H236" s="73" t="s">
        <v>33</v>
      </c>
      <c r="I236" s="72">
        <v>55</v>
      </c>
      <c r="J236" s="72">
        <v>226</v>
      </c>
      <c r="K236" s="72">
        <v>147</v>
      </c>
      <c r="L236" s="72">
        <v>228</v>
      </c>
      <c r="M236" s="72">
        <v>373</v>
      </c>
      <c r="N236" s="72">
        <v>1029</v>
      </c>
      <c r="O236">
        <v>99654</v>
      </c>
      <c r="P236">
        <v>1.0325727015473539E-2</v>
      </c>
      <c r="Q236">
        <v>1.5026146348404538E-2</v>
      </c>
      <c r="R236">
        <v>1497</v>
      </c>
      <c r="S236">
        <v>-468</v>
      </c>
      <c r="T236">
        <v>-0.31262525050100198</v>
      </c>
      <c r="U236" t="s">
        <v>119</v>
      </c>
      <c r="V236">
        <v>0</v>
      </c>
    </row>
    <row r="237" spans="1:22" ht="13.5" customHeight="1">
      <c r="A237" s="73" t="s">
        <v>267</v>
      </c>
      <c r="B237" s="72" t="s">
        <v>118</v>
      </c>
      <c r="C237" s="73" t="s">
        <v>65</v>
      </c>
      <c r="D237" s="72" t="s">
        <v>366</v>
      </c>
      <c r="E237" s="72" t="s">
        <v>360</v>
      </c>
      <c r="F237" s="72" t="s">
        <v>85</v>
      </c>
      <c r="G237" s="73" t="s">
        <v>346</v>
      </c>
      <c r="H237" s="73" t="s">
        <v>25</v>
      </c>
      <c r="I237" s="72">
        <v>22</v>
      </c>
      <c r="J237" s="72">
        <v>57</v>
      </c>
      <c r="K237" s="72">
        <v>55</v>
      </c>
      <c r="L237" s="72">
        <v>105</v>
      </c>
      <c r="M237" s="72">
        <v>150</v>
      </c>
      <c r="N237" s="72">
        <v>389</v>
      </c>
      <c r="O237">
        <v>103686</v>
      </c>
      <c r="P237">
        <v>3.7517118993885385E-3</v>
      </c>
      <c r="Q237">
        <v>3.8479089328219231E-3</v>
      </c>
      <c r="R237">
        <v>399</v>
      </c>
      <c r="S237">
        <v>-10</v>
      </c>
      <c r="T237">
        <v>-2.5062656641604009E-2</v>
      </c>
      <c r="U237" t="s">
        <v>119</v>
      </c>
      <c r="V237">
        <v>0</v>
      </c>
    </row>
    <row r="238" spans="1:22" ht="13.5" customHeight="1">
      <c r="A238" s="73" t="s">
        <v>267</v>
      </c>
      <c r="B238" s="72" t="s">
        <v>118</v>
      </c>
      <c r="C238" s="73" t="s">
        <v>65</v>
      </c>
      <c r="D238" s="72" t="s">
        <v>366</v>
      </c>
      <c r="E238" s="72" t="s">
        <v>361</v>
      </c>
      <c r="F238" s="72" t="s">
        <v>85</v>
      </c>
      <c r="G238" s="73" t="s">
        <v>346</v>
      </c>
      <c r="H238" s="73" t="s">
        <v>25</v>
      </c>
      <c r="I238" s="72">
        <v>19</v>
      </c>
      <c r="J238" s="72">
        <v>85</v>
      </c>
      <c r="K238" s="72">
        <v>64</v>
      </c>
      <c r="L238" s="72">
        <v>193</v>
      </c>
      <c r="M238" s="72">
        <v>425</v>
      </c>
      <c r="N238" s="72">
        <v>786</v>
      </c>
      <c r="O238">
        <v>99654</v>
      </c>
      <c r="P238">
        <v>7.8872900234812447E-3</v>
      </c>
      <c r="Q238">
        <v>8.4250239252977518E-3</v>
      </c>
      <c r="R238">
        <v>840</v>
      </c>
      <c r="S238">
        <v>-54</v>
      </c>
      <c r="T238">
        <v>-6.4285714285714279E-2</v>
      </c>
      <c r="U238" t="s">
        <v>119</v>
      </c>
      <c r="V238">
        <v>0</v>
      </c>
    </row>
    <row r="239" spans="1:22" ht="13.5" customHeight="1">
      <c r="A239" s="73" t="s">
        <v>267</v>
      </c>
      <c r="B239" s="72" t="s">
        <v>118</v>
      </c>
      <c r="C239" s="73" t="s">
        <v>65</v>
      </c>
      <c r="D239" s="72" t="s">
        <v>366</v>
      </c>
      <c r="E239" s="72" t="s">
        <v>360</v>
      </c>
      <c r="F239" s="72" t="s">
        <v>86</v>
      </c>
      <c r="G239" s="73" t="s">
        <v>347</v>
      </c>
      <c r="H239" s="73" t="s">
        <v>40</v>
      </c>
      <c r="I239" s="72">
        <v>1</v>
      </c>
      <c r="J239" s="72">
        <v>43</v>
      </c>
      <c r="K239" s="72">
        <v>34</v>
      </c>
      <c r="L239" s="72">
        <v>38</v>
      </c>
      <c r="M239" s="72">
        <v>23</v>
      </c>
      <c r="N239" s="72">
        <v>139</v>
      </c>
      <c r="O239">
        <v>103686</v>
      </c>
      <c r="P239">
        <v>1.340586000038578E-3</v>
      </c>
      <c r="Q239">
        <v>1.340586000038578E-3</v>
      </c>
      <c r="R239">
        <v>139</v>
      </c>
      <c r="S239">
        <v>0</v>
      </c>
      <c r="T239">
        <v>0</v>
      </c>
      <c r="U239" t="s">
        <v>119</v>
      </c>
      <c r="V239">
        <v>0</v>
      </c>
    </row>
    <row r="240" spans="1:22" ht="13.5" customHeight="1">
      <c r="A240" s="73" t="s">
        <v>267</v>
      </c>
      <c r="B240" s="72" t="s">
        <v>118</v>
      </c>
      <c r="C240" s="73" t="s">
        <v>65</v>
      </c>
      <c r="D240" s="72" t="s">
        <v>366</v>
      </c>
      <c r="E240" s="72" t="s">
        <v>361</v>
      </c>
      <c r="F240" s="72" t="s">
        <v>86</v>
      </c>
      <c r="G240" s="73" t="s">
        <v>347</v>
      </c>
      <c r="H240" s="73" t="s">
        <v>40</v>
      </c>
      <c r="I240" s="72">
        <v>0</v>
      </c>
      <c r="J240" s="72">
        <v>64</v>
      </c>
      <c r="K240" s="72">
        <v>40</v>
      </c>
      <c r="L240" s="72">
        <v>35</v>
      </c>
      <c r="M240" s="72">
        <v>17</v>
      </c>
      <c r="N240" s="72">
        <v>156</v>
      </c>
      <c r="O240">
        <v>99654</v>
      </c>
      <c r="P240">
        <v>1.5654163405382623E-3</v>
      </c>
      <c r="Q240">
        <v>1.3016328077373009E-3</v>
      </c>
      <c r="R240">
        <v>130</v>
      </c>
      <c r="S240">
        <v>26</v>
      </c>
      <c r="T240">
        <v>0.19999999999999996</v>
      </c>
      <c r="U240" t="s">
        <v>119</v>
      </c>
      <c r="V240">
        <v>0</v>
      </c>
    </row>
    <row r="241" spans="1:22" ht="13.5" customHeight="1">
      <c r="A241" s="73" t="s">
        <v>267</v>
      </c>
      <c r="B241" s="72" t="s">
        <v>118</v>
      </c>
      <c r="C241" s="73" t="s">
        <v>65</v>
      </c>
      <c r="D241" s="72" t="s">
        <v>366</v>
      </c>
      <c r="E241" s="72" t="s">
        <v>360</v>
      </c>
      <c r="F241" s="72" t="s">
        <v>87</v>
      </c>
      <c r="G241" s="73" t="s">
        <v>348</v>
      </c>
      <c r="H241" s="73" t="s">
        <v>38</v>
      </c>
      <c r="I241" s="72">
        <v>4</v>
      </c>
      <c r="J241" s="72">
        <v>44</v>
      </c>
      <c r="K241" s="72">
        <v>22</v>
      </c>
      <c r="L241" s="72">
        <v>21</v>
      </c>
      <c r="M241" s="72">
        <v>7</v>
      </c>
      <c r="N241" s="72">
        <v>98</v>
      </c>
      <c r="O241">
        <v>103686</v>
      </c>
      <c r="P241">
        <v>9.4516135254518448E-4</v>
      </c>
      <c r="Q241">
        <v>1.4119820533122197E-3</v>
      </c>
      <c r="R241">
        <v>146</v>
      </c>
      <c r="S241">
        <v>-48</v>
      </c>
      <c r="T241">
        <v>-0.32876712328767121</v>
      </c>
      <c r="U241" t="s">
        <v>119</v>
      </c>
      <c r="V241">
        <v>0</v>
      </c>
    </row>
    <row r="242" spans="1:22" ht="13.5" customHeight="1">
      <c r="A242" s="73" t="s">
        <v>267</v>
      </c>
      <c r="B242" s="72" t="s">
        <v>118</v>
      </c>
      <c r="C242" s="73" t="s">
        <v>65</v>
      </c>
      <c r="D242" s="72" t="s">
        <v>366</v>
      </c>
      <c r="E242" s="72" t="s">
        <v>361</v>
      </c>
      <c r="F242" s="72" t="s">
        <v>87</v>
      </c>
      <c r="G242" s="73" t="s">
        <v>348</v>
      </c>
      <c r="H242" s="73" t="s">
        <v>38</v>
      </c>
      <c r="I242" s="72">
        <v>7</v>
      </c>
      <c r="J242" s="72">
        <v>39</v>
      </c>
      <c r="K242" s="72">
        <v>21</v>
      </c>
      <c r="L242" s="72">
        <v>11</v>
      </c>
      <c r="M242" s="72">
        <v>10</v>
      </c>
      <c r="N242" s="72">
        <v>88</v>
      </c>
      <c r="O242">
        <v>99654</v>
      </c>
      <c r="P242">
        <v>8.8305537158568648E-4</v>
      </c>
      <c r="Q242">
        <v>1.2779467655300485E-3</v>
      </c>
      <c r="R242">
        <v>127</v>
      </c>
      <c r="S242">
        <v>-39</v>
      </c>
      <c r="T242">
        <v>-0.30708661417322836</v>
      </c>
      <c r="U242" t="s">
        <v>119</v>
      </c>
      <c r="V242">
        <v>0</v>
      </c>
    </row>
    <row r="243" spans="1:22" ht="13.5" customHeight="1">
      <c r="A243" s="73" t="s">
        <v>267</v>
      </c>
      <c r="B243" s="72" t="s">
        <v>118</v>
      </c>
      <c r="C243" s="73" t="s">
        <v>65</v>
      </c>
      <c r="D243" s="72" t="s">
        <v>366</v>
      </c>
      <c r="E243" s="72" t="s">
        <v>360</v>
      </c>
      <c r="F243" s="72" t="s">
        <v>88</v>
      </c>
      <c r="G243" s="73" t="s">
        <v>349</v>
      </c>
      <c r="H243" s="73" t="s">
        <v>34</v>
      </c>
      <c r="I243" s="72">
        <v>1</v>
      </c>
      <c r="J243" s="72">
        <v>71</v>
      </c>
      <c r="K243" s="72">
        <v>27</v>
      </c>
      <c r="L243" s="72">
        <v>51</v>
      </c>
      <c r="M243" s="72">
        <v>66</v>
      </c>
      <c r="N243" s="72">
        <v>216</v>
      </c>
      <c r="O243">
        <v>103686</v>
      </c>
      <c r="P243">
        <v>2.083212777038366E-3</v>
      </c>
      <c r="Q243">
        <v>1.1176036370409718E-3</v>
      </c>
      <c r="R243">
        <v>116</v>
      </c>
      <c r="S243">
        <v>100</v>
      </c>
      <c r="T243">
        <v>0.86206896551724133</v>
      </c>
      <c r="U243" t="s">
        <v>119</v>
      </c>
      <c r="V243">
        <v>0</v>
      </c>
    </row>
    <row r="244" spans="1:22" ht="13.5" customHeight="1">
      <c r="A244" s="73" t="s">
        <v>267</v>
      </c>
      <c r="B244" s="72" t="s">
        <v>118</v>
      </c>
      <c r="C244" s="73" t="s">
        <v>65</v>
      </c>
      <c r="D244" s="72" t="s">
        <v>366</v>
      </c>
      <c r="E244" s="72" t="s">
        <v>361</v>
      </c>
      <c r="F244" s="72" t="s">
        <v>88</v>
      </c>
      <c r="G244" s="73" t="s">
        <v>349</v>
      </c>
      <c r="H244" s="73" t="s">
        <v>34</v>
      </c>
      <c r="I244" s="72">
        <v>4</v>
      </c>
      <c r="J244" s="72">
        <v>48</v>
      </c>
      <c r="K244" s="72">
        <v>24</v>
      </c>
      <c r="L244" s="72">
        <v>50</v>
      </c>
      <c r="M244" s="72">
        <v>114</v>
      </c>
      <c r="N244" s="72">
        <v>240</v>
      </c>
      <c r="O244">
        <v>99654</v>
      </c>
      <c r="P244">
        <v>2.4083328315973266E-3</v>
      </c>
      <c r="Q244">
        <v>1.2230512595980576E-3</v>
      </c>
      <c r="R244">
        <v>122</v>
      </c>
      <c r="S244">
        <v>118</v>
      </c>
      <c r="T244">
        <v>0.96721311475409832</v>
      </c>
      <c r="U244" t="s">
        <v>119</v>
      </c>
      <c r="V244">
        <v>0</v>
      </c>
    </row>
    <row r="245" spans="1:22" ht="13.5" customHeight="1">
      <c r="A245" s="73" t="s">
        <v>267</v>
      </c>
      <c r="B245" s="72" t="s">
        <v>118</v>
      </c>
      <c r="C245" s="73" t="s">
        <v>65</v>
      </c>
      <c r="D245" s="72" t="s">
        <v>366</v>
      </c>
      <c r="E245" s="72" t="s">
        <v>360</v>
      </c>
      <c r="F245" s="72" t="s">
        <v>89</v>
      </c>
      <c r="G245" s="73" t="s">
        <v>350</v>
      </c>
      <c r="H245" s="73" t="s">
        <v>39</v>
      </c>
      <c r="I245" s="72">
        <v>0</v>
      </c>
      <c r="J245" s="72">
        <v>7</v>
      </c>
      <c r="K245" s="72">
        <v>3</v>
      </c>
      <c r="L245" s="72">
        <v>11</v>
      </c>
      <c r="M245" s="72">
        <v>18</v>
      </c>
      <c r="N245" s="72">
        <v>39</v>
      </c>
      <c r="O245">
        <v>103686</v>
      </c>
      <c r="P245">
        <v>3.7613564029859381E-4</v>
      </c>
      <c r="Q245">
        <v>1.5175508049617312E-4</v>
      </c>
      <c r="R245">
        <v>16</v>
      </c>
      <c r="S245">
        <v>23</v>
      </c>
      <c r="T245">
        <v>1.4375</v>
      </c>
      <c r="U245" t="s">
        <v>119</v>
      </c>
      <c r="V245">
        <v>0</v>
      </c>
    </row>
    <row r="246" spans="1:22" ht="13.5" customHeight="1">
      <c r="A246" s="73" t="s">
        <v>267</v>
      </c>
      <c r="B246" s="72" t="s">
        <v>118</v>
      </c>
      <c r="C246" s="73" t="s">
        <v>65</v>
      </c>
      <c r="D246" s="72" t="s">
        <v>366</v>
      </c>
      <c r="E246" s="72" t="s">
        <v>361</v>
      </c>
      <c r="F246" s="72" t="s">
        <v>89</v>
      </c>
      <c r="G246" s="73" t="s">
        <v>350</v>
      </c>
      <c r="H246" s="73" t="s">
        <v>39</v>
      </c>
      <c r="I246" s="72">
        <v>0</v>
      </c>
      <c r="J246" s="72">
        <v>8</v>
      </c>
      <c r="K246" s="72">
        <v>5</v>
      </c>
      <c r="L246" s="72">
        <v>17</v>
      </c>
      <c r="M246" s="72">
        <v>30</v>
      </c>
      <c r="N246" s="72">
        <v>60</v>
      </c>
      <c r="O246">
        <v>99654</v>
      </c>
      <c r="P246">
        <v>6.0208320789933165E-4</v>
      </c>
      <c r="Q246">
        <v>2.0551288308885864E-4</v>
      </c>
      <c r="R246">
        <v>20</v>
      </c>
      <c r="S246">
        <v>40</v>
      </c>
      <c r="T246">
        <v>2</v>
      </c>
      <c r="U246" t="s">
        <v>119</v>
      </c>
      <c r="V246">
        <v>0</v>
      </c>
    </row>
    <row r="247" spans="1:22" ht="13.5" customHeight="1">
      <c r="A247" s="73" t="s">
        <v>267</v>
      </c>
      <c r="B247" s="72" t="s">
        <v>118</v>
      </c>
      <c r="C247" s="73" t="s">
        <v>65</v>
      </c>
      <c r="D247" s="72" t="s">
        <v>366</v>
      </c>
      <c r="E247" s="72" t="s">
        <v>360</v>
      </c>
      <c r="F247" s="72" t="s">
        <v>90</v>
      </c>
      <c r="G247" s="73" t="s">
        <v>351</v>
      </c>
      <c r="H247" s="73" t="s">
        <v>37</v>
      </c>
      <c r="I247" s="72">
        <v>5</v>
      </c>
      <c r="J247" s="72">
        <v>49</v>
      </c>
      <c r="K247" s="72">
        <v>10</v>
      </c>
      <c r="L247" s="72">
        <v>9</v>
      </c>
      <c r="M247" s="72">
        <v>7</v>
      </c>
      <c r="N247" s="72">
        <v>80</v>
      </c>
      <c r="O247">
        <v>103686</v>
      </c>
      <c r="P247">
        <v>7.7156028779198731E-4</v>
      </c>
      <c r="Q247">
        <v>5.6475732480023276E-4</v>
      </c>
      <c r="R247">
        <v>59</v>
      </c>
      <c r="S247">
        <v>21</v>
      </c>
      <c r="T247">
        <v>0.35593220338983045</v>
      </c>
      <c r="U247" t="s">
        <v>119</v>
      </c>
      <c r="V247">
        <v>0</v>
      </c>
    </row>
    <row r="248" spans="1:22" ht="13.5" customHeight="1">
      <c r="A248" s="73" t="s">
        <v>267</v>
      </c>
      <c r="B248" s="72" t="s">
        <v>118</v>
      </c>
      <c r="C248" s="73" t="s">
        <v>65</v>
      </c>
      <c r="D248" s="72" t="s">
        <v>366</v>
      </c>
      <c r="E248" s="72" t="s">
        <v>361</v>
      </c>
      <c r="F248" s="72" t="s">
        <v>90</v>
      </c>
      <c r="G248" s="73" t="s">
        <v>351</v>
      </c>
      <c r="H248" s="73" t="s">
        <v>37</v>
      </c>
      <c r="I248" s="72">
        <v>8</v>
      </c>
      <c r="J248" s="72">
        <v>38</v>
      </c>
      <c r="K248" s="72">
        <v>2</v>
      </c>
      <c r="L248" s="72">
        <v>6</v>
      </c>
      <c r="M248" s="72">
        <v>16</v>
      </c>
      <c r="N248" s="72">
        <v>70</v>
      </c>
      <c r="O248">
        <v>99654</v>
      </c>
      <c r="P248">
        <v>7.0243040921588696E-4</v>
      </c>
      <c r="Q248">
        <v>5.7015251579797593E-4</v>
      </c>
      <c r="R248">
        <v>57</v>
      </c>
      <c r="S248">
        <v>13</v>
      </c>
      <c r="T248">
        <v>0.22807017543859653</v>
      </c>
      <c r="U248" t="s">
        <v>119</v>
      </c>
      <c r="V248">
        <v>0</v>
      </c>
    </row>
    <row r="249" spans="1:22" ht="13.5" customHeight="1">
      <c r="A249" s="73" t="s">
        <v>267</v>
      </c>
      <c r="B249" s="72" t="s">
        <v>118</v>
      </c>
      <c r="C249" s="73" t="s">
        <v>65</v>
      </c>
      <c r="D249" s="72" t="s">
        <v>366</v>
      </c>
      <c r="E249" s="72" t="s">
        <v>360</v>
      </c>
      <c r="F249" s="72" t="s">
        <v>91</v>
      </c>
      <c r="G249" s="73" t="s">
        <v>352</v>
      </c>
      <c r="H249" s="73" t="s">
        <v>29</v>
      </c>
      <c r="I249" s="72">
        <v>10</v>
      </c>
      <c r="J249" s="72">
        <v>67</v>
      </c>
      <c r="K249" s="72">
        <v>50</v>
      </c>
      <c r="L249" s="72">
        <v>70</v>
      </c>
      <c r="M249" s="72">
        <v>62</v>
      </c>
      <c r="N249" s="72">
        <v>259</v>
      </c>
      <c r="O249">
        <v>103686</v>
      </c>
      <c r="P249">
        <v>2.4979264317265592E-3</v>
      </c>
      <c r="Q249">
        <v>3.4150560725363876E-3</v>
      </c>
      <c r="R249">
        <v>354</v>
      </c>
      <c r="S249">
        <v>-95</v>
      </c>
      <c r="T249">
        <v>-0.26836158192090398</v>
      </c>
      <c r="U249" t="s">
        <v>119</v>
      </c>
      <c r="V249">
        <v>0</v>
      </c>
    </row>
    <row r="250" spans="1:22" ht="13.5" customHeight="1">
      <c r="A250" s="73" t="s">
        <v>267</v>
      </c>
      <c r="B250" s="72" t="s">
        <v>118</v>
      </c>
      <c r="C250" s="73" t="s">
        <v>65</v>
      </c>
      <c r="D250" s="72" t="s">
        <v>366</v>
      </c>
      <c r="E250" s="72" t="s">
        <v>361</v>
      </c>
      <c r="F250" s="72" t="s">
        <v>91</v>
      </c>
      <c r="G250" s="73" t="s">
        <v>352</v>
      </c>
      <c r="H250" s="73" t="s">
        <v>29</v>
      </c>
      <c r="I250" s="72">
        <v>15</v>
      </c>
      <c r="J250" s="72">
        <v>47</v>
      </c>
      <c r="K250" s="72">
        <v>35</v>
      </c>
      <c r="L250" s="72">
        <v>83</v>
      </c>
      <c r="M250" s="72">
        <v>74</v>
      </c>
      <c r="N250" s="72">
        <v>254</v>
      </c>
      <c r="O250">
        <v>99654</v>
      </c>
      <c r="P250">
        <v>2.5488189134405042E-3</v>
      </c>
      <c r="Q250">
        <v>3.3231791747438382E-3</v>
      </c>
      <c r="R250">
        <v>331</v>
      </c>
      <c r="S250">
        <v>-77</v>
      </c>
      <c r="T250">
        <v>-0.23262839879154074</v>
      </c>
      <c r="U250" t="s">
        <v>119</v>
      </c>
      <c r="V250">
        <v>0</v>
      </c>
    </row>
    <row r="251" spans="1:22" ht="13.5" customHeight="1">
      <c r="A251" s="73" t="s">
        <v>267</v>
      </c>
      <c r="B251" s="72" t="s">
        <v>118</v>
      </c>
      <c r="C251" s="73" t="s">
        <v>65</v>
      </c>
      <c r="D251" s="72" t="s">
        <v>366</v>
      </c>
      <c r="E251" s="72" t="s">
        <v>360</v>
      </c>
      <c r="F251" s="72" t="s">
        <v>92</v>
      </c>
      <c r="G251" s="73" t="s">
        <v>353</v>
      </c>
      <c r="H251" s="73" t="s">
        <v>30</v>
      </c>
      <c r="I251" s="72">
        <v>2</v>
      </c>
      <c r="J251" s="72">
        <v>18</v>
      </c>
      <c r="K251" s="72">
        <v>28</v>
      </c>
      <c r="L251" s="72">
        <v>57</v>
      </c>
      <c r="M251" s="72">
        <v>34</v>
      </c>
      <c r="N251" s="72">
        <v>139</v>
      </c>
      <c r="O251">
        <v>103686</v>
      </c>
      <c r="P251">
        <v>1.340586000038578E-3</v>
      </c>
      <c r="Q251">
        <v>1.4829141023426633E-3</v>
      </c>
      <c r="R251">
        <v>154</v>
      </c>
      <c r="S251">
        <v>-15</v>
      </c>
      <c r="T251">
        <v>-9.740259740259738E-2</v>
      </c>
      <c r="U251" t="s">
        <v>119</v>
      </c>
      <c r="V251">
        <v>0</v>
      </c>
    </row>
    <row r="252" spans="1:22" ht="13.5" customHeight="1">
      <c r="A252" s="73" t="s">
        <v>267</v>
      </c>
      <c r="B252" s="72" t="s">
        <v>118</v>
      </c>
      <c r="C252" s="73" t="s">
        <v>65</v>
      </c>
      <c r="D252" s="72" t="s">
        <v>366</v>
      </c>
      <c r="E252" s="72" t="s">
        <v>361</v>
      </c>
      <c r="F252" s="72" t="s">
        <v>92</v>
      </c>
      <c r="G252" s="73" t="s">
        <v>353</v>
      </c>
      <c r="H252" s="73" t="s">
        <v>30</v>
      </c>
      <c r="I252" s="72">
        <v>1</v>
      </c>
      <c r="J252" s="72">
        <v>41</v>
      </c>
      <c r="K252" s="72">
        <v>31</v>
      </c>
      <c r="L252" s="72">
        <v>61</v>
      </c>
      <c r="M252" s="72">
        <v>94</v>
      </c>
      <c r="N252" s="72">
        <v>228</v>
      </c>
      <c r="O252">
        <v>99654</v>
      </c>
      <c r="P252">
        <v>2.2879161900174606E-3</v>
      </c>
      <c r="Q252">
        <v>2.6386975787045489E-3</v>
      </c>
      <c r="R252">
        <v>263</v>
      </c>
      <c r="S252">
        <v>-35</v>
      </c>
      <c r="T252">
        <v>-0.13307984790874527</v>
      </c>
      <c r="U252" t="s">
        <v>119</v>
      </c>
      <c r="V252">
        <v>0</v>
      </c>
    </row>
    <row r="253" spans="1:22" ht="13.5" customHeight="1">
      <c r="A253" s="73" t="s">
        <v>267</v>
      </c>
      <c r="B253" s="72" t="s">
        <v>118</v>
      </c>
      <c r="C253" s="73" t="s">
        <v>65</v>
      </c>
      <c r="D253" s="72" t="s">
        <v>366</v>
      </c>
      <c r="E253" s="72" t="s">
        <v>360</v>
      </c>
      <c r="F253" s="72" t="s">
        <v>93</v>
      </c>
      <c r="G253" s="73" t="s">
        <v>354</v>
      </c>
      <c r="H253" s="73" t="s">
        <v>42</v>
      </c>
      <c r="I253" s="72">
        <v>0</v>
      </c>
      <c r="J253" s="72">
        <v>1</v>
      </c>
      <c r="K253" s="72">
        <v>1</v>
      </c>
      <c r="L253" s="72">
        <v>1</v>
      </c>
      <c r="M253" s="72">
        <v>0</v>
      </c>
      <c r="N253" s="72">
        <v>3</v>
      </c>
      <c r="O253">
        <v>103686</v>
      </c>
      <c r="P253">
        <v>2.8933510792199525E-5</v>
      </c>
      <c r="Q253">
        <v>1.0541789410186882E-4</v>
      </c>
      <c r="R253">
        <v>11</v>
      </c>
      <c r="S253">
        <v>-8</v>
      </c>
      <c r="T253">
        <v>-0.72727272727272729</v>
      </c>
      <c r="U253" t="s">
        <v>119</v>
      </c>
      <c r="V253">
        <v>0</v>
      </c>
    </row>
    <row r="254" spans="1:22" ht="13.5" customHeight="1">
      <c r="A254" s="73" t="s">
        <v>267</v>
      </c>
      <c r="B254" s="72" t="s">
        <v>118</v>
      </c>
      <c r="C254" s="73" t="s">
        <v>65</v>
      </c>
      <c r="D254" s="72" t="s">
        <v>366</v>
      </c>
      <c r="E254" s="72" t="s">
        <v>361</v>
      </c>
      <c r="F254" s="72" t="s">
        <v>93</v>
      </c>
      <c r="G254" s="73" t="s">
        <v>354</v>
      </c>
      <c r="H254" s="73" t="s">
        <v>42</v>
      </c>
      <c r="I254" s="72">
        <v>0</v>
      </c>
      <c r="J254" s="72">
        <v>8</v>
      </c>
      <c r="K254" s="72">
        <v>2</v>
      </c>
      <c r="L254" s="72">
        <v>0</v>
      </c>
      <c r="M254" s="72">
        <v>2</v>
      </c>
      <c r="N254" s="72">
        <v>12</v>
      </c>
      <c r="O254">
        <v>99654</v>
      </c>
      <c r="P254">
        <v>1.2041664157986634E-4</v>
      </c>
      <c r="Q254">
        <v>1.2844555193053666E-4</v>
      </c>
      <c r="R254">
        <v>13</v>
      </c>
      <c r="S254">
        <v>-1</v>
      </c>
      <c r="T254">
        <v>-7.6923076923076872E-2</v>
      </c>
      <c r="U254" t="s">
        <v>119</v>
      </c>
      <c r="V254">
        <v>0</v>
      </c>
    </row>
    <row r="255" spans="1:22" ht="13.5" customHeight="1">
      <c r="A255" s="73" t="s">
        <v>267</v>
      </c>
      <c r="B255" s="72" t="s">
        <v>118</v>
      </c>
      <c r="C255" s="73" t="s">
        <v>65</v>
      </c>
      <c r="D255" s="72" t="s">
        <v>366</v>
      </c>
      <c r="E255" s="72" t="s">
        <v>360</v>
      </c>
      <c r="F255" s="72" t="s">
        <v>94</v>
      </c>
      <c r="G255" s="73" t="s">
        <v>36</v>
      </c>
      <c r="H255" s="73" t="s">
        <v>36</v>
      </c>
      <c r="I255" s="72">
        <v>29</v>
      </c>
      <c r="J255" s="72">
        <v>37</v>
      </c>
      <c r="K255" s="72">
        <v>4</v>
      </c>
      <c r="L255" s="72">
        <v>3</v>
      </c>
      <c r="M255" s="72">
        <v>1</v>
      </c>
      <c r="N255" s="72">
        <v>74</v>
      </c>
      <c r="O255">
        <v>103686</v>
      </c>
      <c r="P255">
        <v>7.1369326620758825E-4</v>
      </c>
      <c r="Q255">
        <v>9.0732339598185356E-4</v>
      </c>
      <c r="R255">
        <v>94</v>
      </c>
      <c r="S255">
        <v>-20</v>
      </c>
      <c r="T255">
        <v>-0.21276595744680848</v>
      </c>
      <c r="U255" t="s">
        <v>119</v>
      </c>
      <c r="V255">
        <v>0</v>
      </c>
    </row>
    <row r="256" spans="1:22" ht="13.5" customHeight="1">
      <c r="A256" s="73" t="s">
        <v>267</v>
      </c>
      <c r="B256" s="72" t="s">
        <v>118</v>
      </c>
      <c r="C256" s="73" t="s">
        <v>65</v>
      </c>
      <c r="D256" s="72" t="s">
        <v>366</v>
      </c>
      <c r="E256" s="72" t="s">
        <v>361</v>
      </c>
      <c r="F256" s="72" t="s">
        <v>94</v>
      </c>
      <c r="G256" s="73" t="s">
        <v>36</v>
      </c>
      <c r="H256" s="73" t="s">
        <v>36</v>
      </c>
      <c r="I256" s="72">
        <v>22</v>
      </c>
      <c r="J256" s="72">
        <v>18</v>
      </c>
      <c r="K256" s="72">
        <v>3</v>
      </c>
      <c r="L256" s="72">
        <v>0</v>
      </c>
      <c r="M256" s="72">
        <v>0</v>
      </c>
      <c r="N256" s="72">
        <v>43</v>
      </c>
      <c r="O256">
        <v>99654</v>
      </c>
      <c r="P256">
        <v>4.3149296566118769E-4</v>
      </c>
      <c r="Q256">
        <v>6.1052108205611477E-4</v>
      </c>
      <c r="R256">
        <v>61</v>
      </c>
      <c r="S256">
        <v>-18</v>
      </c>
      <c r="T256">
        <v>-0.29508196721311475</v>
      </c>
      <c r="U256" t="s">
        <v>119</v>
      </c>
      <c r="V256">
        <v>0</v>
      </c>
    </row>
    <row r="257" spans="1:22" ht="13.5" customHeight="1">
      <c r="A257" s="73" t="s">
        <v>267</v>
      </c>
      <c r="B257" s="72" t="s">
        <v>118</v>
      </c>
      <c r="C257" s="73" t="s">
        <v>65</v>
      </c>
      <c r="D257" s="72" t="s">
        <v>366</v>
      </c>
      <c r="E257" s="72" t="s">
        <v>360</v>
      </c>
      <c r="F257" s="72" t="s">
        <v>95</v>
      </c>
      <c r="G257" s="73" t="s">
        <v>355</v>
      </c>
      <c r="H257" s="73" t="s">
        <v>43</v>
      </c>
      <c r="I257" s="72">
        <v>167</v>
      </c>
      <c r="J257" s="72">
        <v>22</v>
      </c>
      <c r="K257" s="72">
        <v>0</v>
      </c>
      <c r="L257" s="72">
        <v>0</v>
      </c>
      <c r="M257" s="72">
        <v>0</v>
      </c>
      <c r="N257" s="72">
        <v>189</v>
      </c>
      <c r="O257">
        <v>103686</v>
      </c>
      <c r="P257">
        <v>1.8228111799085702E-3</v>
      </c>
      <c r="Q257">
        <v>3.8789480867447722E-4</v>
      </c>
      <c r="R257">
        <v>40</v>
      </c>
      <c r="S257">
        <v>149</v>
      </c>
      <c r="T257">
        <v>3.7249999999999996</v>
      </c>
      <c r="U257" t="s">
        <v>119</v>
      </c>
      <c r="V257">
        <v>0</v>
      </c>
    </row>
    <row r="258" spans="1:22" ht="13.5" customHeight="1">
      <c r="A258" s="73" t="s">
        <v>267</v>
      </c>
      <c r="B258" s="72" t="s">
        <v>118</v>
      </c>
      <c r="C258" s="73" t="s">
        <v>65</v>
      </c>
      <c r="D258" s="72" t="s">
        <v>366</v>
      </c>
      <c r="E258" s="72" t="s">
        <v>361</v>
      </c>
      <c r="F258" s="72" t="s">
        <v>95</v>
      </c>
      <c r="G258" s="73" t="s">
        <v>355</v>
      </c>
      <c r="H258" s="73" t="s">
        <v>43</v>
      </c>
      <c r="I258" s="72">
        <v>56</v>
      </c>
      <c r="J258" s="72">
        <v>8</v>
      </c>
      <c r="K258" s="72">
        <v>0</v>
      </c>
      <c r="L258" s="72">
        <v>0</v>
      </c>
      <c r="M258" s="72">
        <v>0</v>
      </c>
      <c r="N258" s="72">
        <v>64</v>
      </c>
      <c r="O258">
        <v>99654</v>
      </c>
      <c r="P258">
        <v>6.4222208842595375E-4</v>
      </c>
      <c r="Q258">
        <v>3.2508311784263023E-4</v>
      </c>
      <c r="R258">
        <v>32</v>
      </c>
      <c r="S258">
        <v>32</v>
      </c>
      <c r="T258">
        <v>1</v>
      </c>
      <c r="U258" t="s">
        <v>119</v>
      </c>
      <c r="V258">
        <v>0</v>
      </c>
    </row>
    <row r="259" spans="1:22" ht="13.5" customHeight="1">
      <c r="A259" s="73" t="s">
        <v>267</v>
      </c>
      <c r="B259" s="72" t="s">
        <v>118</v>
      </c>
      <c r="C259" s="73" t="s">
        <v>65</v>
      </c>
      <c r="D259" s="72" t="s">
        <v>366</v>
      </c>
      <c r="E259" s="72" t="s">
        <v>360</v>
      </c>
      <c r="F259" s="72" t="s">
        <v>96</v>
      </c>
      <c r="G259" s="73" t="s">
        <v>32</v>
      </c>
      <c r="H259" s="73" t="s">
        <v>32</v>
      </c>
      <c r="I259" s="72">
        <v>680</v>
      </c>
      <c r="J259" s="72">
        <v>360</v>
      </c>
      <c r="K259" s="72">
        <v>8</v>
      </c>
      <c r="L259" s="72">
        <v>5</v>
      </c>
      <c r="M259" s="72">
        <v>3</v>
      </c>
      <c r="N259" s="72">
        <v>1056</v>
      </c>
      <c r="O259">
        <v>103686</v>
      </c>
      <c r="P259">
        <v>1.0184595798854232E-2</v>
      </c>
      <c r="Q259">
        <v>5.0169086297646428E-3</v>
      </c>
      <c r="R259">
        <v>520</v>
      </c>
      <c r="S259">
        <v>536</v>
      </c>
      <c r="T259">
        <v>1.0307692307692307</v>
      </c>
      <c r="U259" t="s">
        <v>119</v>
      </c>
      <c r="V259">
        <v>1</v>
      </c>
    </row>
    <row r="260" spans="1:22" ht="13.5" customHeight="1">
      <c r="A260" s="73" t="s">
        <v>267</v>
      </c>
      <c r="B260" s="72" t="s">
        <v>118</v>
      </c>
      <c r="C260" s="73" t="s">
        <v>65</v>
      </c>
      <c r="D260" s="72" t="s">
        <v>366</v>
      </c>
      <c r="E260" s="72" t="s">
        <v>361</v>
      </c>
      <c r="F260" s="72" t="s">
        <v>96</v>
      </c>
      <c r="G260" s="73" t="s">
        <v>32</v>
      </c>
      <c r="H260" s="73" t="s">
        <v>32</v>
      </c>
      <c r="I260" s="72">
        <v>255</v>
      </c>
      <c r="J260" s="72">
        <v>316</v>
      </c>
      <c r="K260" s="72">
        <v>8</v>
      </c>
      <c r="L260" s="72">
        <v>3</v>
      </c>
      <c r="M260" s="72">
        <v>4</v>
      </c>
      <c r="N260" s="72">
        <v>586</v>
      </c>
      <c r="O260">
        <v>99654</v>
      </c>
      <c r="P260">
        <v>5.8803459971501397E-3</v>
      </c>
      <c r="Q260">
        <v>3.3863603968607059E-3</v>
      </c>
      <c r="R260">
        <v>337</v>
      </c>
      <c r="S260">
        <v>249</v>
      </c>
      <c r="T260">
        <v>0.73887240356083095</v>
      </c>
      <c r="U260" t="s">
        <v>119</v>
      </c>
      <c r="V260">
        <v>0</v>
      </c>
    </row>
    <row r="261" spans="1:22" ht="13.5" customHeight="1">
      <c r="A261" s="73" t="s">
        <v>267</v>
      </c>
      <c r="B261" s="72" t="s">
        <v>118</v>
      </c>
      <c r="C261" s="73" t="s">
        <v>65</v>
      </c>
      <c r="D261" s="72" t="s">
        <v>366</v>
      </c>
      <c r="E261" s="72" t="s">
        <v>360</v>
      </c>
      <c r="F261" s="72" t="s">
        <v>97</v>
      </c>
      <c r="G261" s="73" t="s">
        <v>31</v>
      </c>
      <c r="H261" s="73" t="s">
        <v>31</v>
      </c>
      <c r="I261" s="72">
        <v>204</v>
      </c>
      <c r="J261" s="72">
        <v>396</v>
      </c>
      <c r="K261" s="72">
        <v>31</v>
      </c>
      <c r="L261" s="72">
        <v>50</v>
      </c>
      <c r="M261" s="72">
        <v>53</v>
      </c>
      <c r="N261" s="72">
        <v>734</v>
      </c>
      <c r="O261">
        <v>103686</v>
      </c>
      <c r="P261">
        <v>7.0790656404914835E-3</v>
      </c>
      <c r="Q261">
        <v>3.7502467267583393E-3</v>
      </c>
      <c r="R261">
        <v>389</v>
      </c>
      <c r="S261">
        <v>345</v>
      </c>
      <c r="T261">
        <v>0.88688946015424164</v>
      </c>
      <c r="U261" t="s">
        <v>119</v>
      </c>
      <c r="V261">
        <v>0</v>
      </c>
    </row>
    <row r="262" spans="1:22" ht="13.5" customHeight="1">
      <c r="A262" s="73" t="s">
        <v>267</v>
      </c>
      <c r="B262" s="72" t="s">
        <v>118</v>
      </c>
      <c r="C262" s="73" t="s">
        <v>65</v>
      </c>
      <c r="D262" s="72" t="s">
        <v>366</v>
      </c>
      <c r="E262" s="72" t="s">
        <v>361</v>
      </c>
      <c r="F262" s="72" t="s">
        <v>97</v>
      </c>
      <c r="G262" s="73" t="s">
        <v>31</v>
      </c>
      <c r="H262" s="73" t="s">
        <v>31</v>
      </c>
      <c r="I262" s="72">
        <v>85</v>
      </c>
      <c r="J262" s="72">
        <v>465</v>
      </c>
      <c r="K262" s="72">
        <v>34</v>
      </c>
      <c r="L262" s="72">
        <v>98</v>
      </c>
      <c r="M262" s="72">
        <v>160</v>
      </c>
      <c r="N262" s="72">
        <v>842</v>
      </c>
      <c r="O262">
        <v>99654</v>
      </c>
      <c r="P262">
        <v>8.4492343508539552E-3</v>
      </c>
      <c r="Q262">
        <v>5.6151384131618845E-3</v>
      </c>
      <c r="R262">
        <v>560</v>
      </c>
      <c r="S262">
        <v>282</v>
      </c>
      <c r="T262">
        <v>0.50357142857142856</v>
      </c>
      <c r="U262" t="s">
        <v>119</v>
      </c>
      <c r="V262">
        <v>0</v>
      </c>
    </row>
    <row r="263" spans="1:22" ht="13.5" customHeight="1">
      <c r="A263" s="73" t="s">
        <v>267</v>
      </c>
      <c r="B263" s="72" t="s">
        <v>118</v>
      </c>
      <c r="C263" s="73" t="s">
        <v>65</v>
      </c>
      <c r="D263" s="72" t="s">
        <v>367</v>
      </c>
      <c r="E263" s="72" t="s">
        <v>360</v>
      </c>
      <c r="F263" s="72" t="s">
        <v>107</v>
      </c>
      <c r="G263" s="73" t="s">
        <v>49</v>
      </c>
      <c r="H263" s="73" t="s">
        <v>49</v>
      </c>
      <c r="I263" s="72">
        <v>8</v>
      </c>
      <c r="J263" s="72">
        <v>24</v>
      </c>
      <c r="K263" s="72">
        <v>9</v>
      </c>
      <c r="L263" s="72">
        <v>33</v>
      </c>
      <c r="M263" s="72">
        <v>44</v>
      </c>
      <c r="N263" s="72">
        <v>118</v>
      </c>
      <c r="O263">
        <v>103686</v>
      </c>
      <c r="P263">
        <v>1.1380514244931814E-3</v>
      </c>
      <c r="Q263">
        <v>9.3292910193358363E-4</v>
      </c>
      <c r="R263">
        <v>97</v>
      </c>
      <c r="S263">
        <v>21</v>
      </c>
      <c r="T263">
        <v>0.21649484536082464</v>
      </c>
      <c r="U263" t="s">
        <v>119</v>
      </c>
      <c r="V263">
        <v>0</v>
      </c>
    </row>
    <row r="264" spans="1:22" ht="13.5" customHeight="1">
      <c r="A264" s="73" t="s">
        <v>267</v>
      </c>
      <c r="B264" s="72" t="s">
        <v>118</v>
      </c>
      <c r="C264" s="73" t="s">
        <v>65</v>
      </c>
      <c r="D264" s="72" t="s">
        <v>367</v>
      </c>
      <c r="E264" s="72" t="s">
        <v>361</v>
      </c>
      <c r="F264" s="72" t="s">
        <v>107</v>
      </c>
      <c r="G264" s="73" t="s">
        <v>49</v>
      </c>
      <c r="H264" s="73" t="s">
        <v>49</v>
      </c>
      <c r="I264" s="72">
        <v>4</v>
      </c>
      <c r="J264" s="72">
        <v>22</v>
      </c>
      <c r="K264" s="72">
        <v>10</v>
      </c>
      <c r="L264" s="72">
        <v>29</v>
      </c>
      <c r="M264" s="72">
        <v>99</v>
      </c>
      <c r="N264" s="72">
        <v>164</v>
      </c>
      <c r="O264">
        <v>99654</v>
      </c>
      <c r="P264">
        <v>1.6456941015915065E-3</v>
      </c>
      <c r="Q264">
        <v>1.4229305254170965E-3</v>
      </c>
      <c r="R264">
        <v>142</v>
      </c>
      <c r="S264">
        <v>22</v>
      </c>
      <c r="T264">
        <v>0.15492957746478875</v>
      </c>
      <c r="U264" t="s">
        <v>119</v>
      </c>
      <c r="V264">
        <v>0</v>
      </c>
    </row>
    <row r="265" spans="1:22" ht="13.5" customHeight="1">
      <c r="A265" s="73" t="s">
        <v>267</v>
      </c>
      <c r="B265" s="72" t="s">
        <v>118</v>
      </c>
      <c r="C265" s="73" t="s">
        <v>65</v>
      </c>
      <c r="D265" s="72" t="s">
        <v>367</v>
      </c>
      <c r="E265" s="72" t="s">
        <v>360</v>
      </c>
      <c r="F265" s="72" t="s">
        <v>108</v>
      </c>
      <c r="G265" s="73" t="s">
        <v>356</v>
      </c>
      <c r="H265" s="73" t="s">
        <v>50</v>
      </c>
      <c r="I265" s="72">
        <v>3</v>
      </c>
      <c r="J265" s="72">
        <v>19</v>
      </c>
      <c r="K265" s="72">
        <v>9</v>
      </c>
      <c r="L265" s="72">
        <v>23</v>
      </c>
      <c r="M265" s="72">
        <v>26</v>
      </c>
      <c r="N265" s="72">
        <v>80</v>
      </c>
      <c r="O265">
        <v>103686</v>
      </c>
      <c r="P265">
        <v>7.7156028779198731E-4</v>
      </c>
      <c r="Q265">
        <v>5.7965294821355894E-4</v>
      </c>
      <c r="R265">
        <v>60</v>
      </c>
      <c r="S265">
        <v>20</v>
      </c>
      <c r="T265">
        <v>0.33333333333333326</v>
      </c>
      <c r="U265" t="s">
        <v>119</v>
      </c>
      <c r="V265">
        <v>0</v>
      </c>
    </row>
    <row r="266" spans="1:22" ht="13.5" customHeight="1">
      <c r="A266" s="73" t="s">
        <v>267</v>
      </c>
      <c r="B266" s="72" t="s">
        <v>118</v>
      </c>
      <c r="C266" s="73" t="s">
        <v>65</v>
      </c>
      <c r="D266" s="72" t="s">
        <v>367</v>
      </c>
      <c r="E266" s="72" t="s">
        <v>361</v>
      </c>
      <c r="F266" s="72" t="s">
        <v>108</v>
      </c>
      <c r="G266" s="73" t="s">
        <v>356</v>
      </c>
      <c r="H266" s="73" t="s">
        <v>50</v>
      </c>
      <c r="I266" s="72">
        <v>0</v>
      </c>
      <c r="J266" s="72">
        <v>27</v>
      </c>
      <c r="K266" s="72">
        <v>15</v>
      </c>
      <c r="L266" s="72">
        <v>44</v>
      </c>
      <c r="M266" s="72">
        <v>81</v>
      </c>
      <c r="N266" s="72">
        <v>167</v>
      </c>
      <c r="O266">
        <v>99654</v>
      </c>
      <c r="P266">
        <v>1.6757982619864731E-3</v>
      </c>
      <c r="Q266">
        <v>1.2915758497285608E-3</v>
      </c>
      <c r="R266">
        <v>129</v>
      </c>
      <c r="S266">
        <v>38</v>
      </c>
      <c r="T266">
        <v>0.29457364341085279</v>
      </c>
      <c r="U266" t="s">
        <v>119</v>
      </c>
      <c r="V266">
        <v>0</v>
      </c>
    </row>
    <row r="267" spans="1:22" ht="13.5" customHeight="1">
      <c r="A267" s="73" t="s">
        <v>267</v>
      </c>
      <c r="B267" s="72" t="s">
        <v>118</v>
      </c>
      <c r="C267" s="73" t="s">
        <v>65</v>
      </c>
      <c r="D267" s="72" t="s">
        <v>367</v>
      </c>
      <c r="E267" s="72" t="s">
        <v>360</v>
      </c>
      <c r="F267" s="72" t="s">
        <v>109</v>
      </c>
      <c r="G267" s="73" t="s">
        <v>51</v>
      </c>
      <c r="H267" s="73" t="s">
        <v>51</v>
      </c>
      <c r="I267" s="72">
        <v>0</v>
      </c>
      <c r="J267" s="72">
        <v>5</v>
      </c>
      <c r="K267" s="72">
        <v>2</v>
      </c>
      <c r="L267" s="72">
        <v>5</v>
      </c>
      <c r="M267" s="72">
        <v>1</v>
      </c>
      <c r="N267" s="72">
        <v>13</v>
      </c>
      <c r="O267">
        <v>103686</v>
      </c>
      <c r="P267">
        <v>1.2537854676619796E-4</v>
      </c>
      <c r="Q267">
        <v>6.0714918161349896E-5</v>
      </c>
      <c r="R267">
        <v>6</v>
      </c>
      <c r="S267">
        <v>7</v>
      </c>
      <c r="T267">
        <v>1.1666666666666665</v>
      </c>
      <c r="U267" t="s">
        <v>119</v>
      </c>
      <c r="V267">
        <v>0</v>
      </c>
    </row>
    <row r="268" spans="1:22" ht="13.5" customHeight="1">
      <c r="A268" s="73" t="s">
        <v>267</v>
      </c>
      <c r="B268" s="72" t="s">
        <v>118</v>
      </c>
      <c r="C268" s="73" t="s">
        <v>65</v>
      </c>
      <c r="D268" s="72" t="s">
        <v>367</v>
      </c>
      <c r="E268" s="72" t="s">
        <v>361</v>
      </c>
      <c r="F268" s="72" t="s">
        <v>109</v>
      </c>
      <c r="G268" s="73" t="s">
        <v>51</v>
      </c>
      <c r="H268" s="73" t="s">
        <v>51</v>
      </c>
      <c r="I268" s="72">
        <v>0</v>
      </c>
      <c r="J268" s="72">
        <v>4</v>
      </c>
      <c r="K268" s="72">
        <v>2</v>
      </c>
      <c r="L268" s="72">
        <v>1</v>
      </c>
      <c r="M268" s="72">
        <v>0</v>
      </c>
      <c r="N268" s="72">
        <v>7</v>
      </c>
      <c r="O268">
        <v>99654</v>
      </c>
      <c r="P268">
        <v>7.0243040921588693E-5</v>
      </c>
      <c r="Q268">
        <v>7.0243040921588693E-5</v>
      </c>
      <c r="R268">
        <v>7</v>
      </c>
      <c r="S268">
        <v>0</v>
      </c>
      <c r="T268">
        <v>0</v>
      </c>
      <c r="U268" t="s">
        <v>119</v>
      </c>
      <c r="V268">
        <v>0</v>
      </c>
    </row>
    <row r="269" spans="1:22" ht="13.5" customHeight="1">
      <c r="A269" s="73" t="s">
        <v>267</v>
      </c>
      <c r="B269" s="72" t="s">
        <v>120</v>
      </c>
      <c r="C269" s="73" t="s">
        <v>64</v>
      </c>
      <c r="D269" s="72" t="s">
        <v>366</v>
      </c>
      <c r="E269" s="72" t="s">
        <v>360</v>
      </c>
      <c r="F269" s="72" t="s">
        <v>78</v>
      </c>
      <c r="G269" s="73" t="s">
        <v>344</v>
      </c>
      <c r="H269" s="73" t="s">
        <v>35</v>
      </c>
      <c r="I269" s="72">
        <v>81</v>
      </c>
      <c r="J269" s="72">
        <v>174</v>
      </c>
      <c r="K269" s="72">
        <v>1</v>
      </c>
      <c r="L269" s="72">
        <v>6</v>
      </c>
      <c r="M269" s="72">
        <v>2</v>
      </c>
      <c r="N269" s="72">
        <v>264</v>
      </c>
      <c r="O269">
        <v>124754</v>
      </c>
      <c r="P269">
        <v>2.11616461195633E-3</v>
      </c>
      <c r="Q269">
        <v>6.7803868389122836E-3</v>
      </c>
      <c r="R269">
        <v>846</v>
      </c>
      <c r="S269">
        <v>-582</v>
      </c>
      <c r="T269">
        <v>-0.68794326241134751</v>
      </c>
      <c r="U269" t="s">
        <v>121</v>
      </c>
      <c r="V269">
        <v>1</v>
      </c>
    </row>
    <row r="270" spans="1:22" ht="13.5" customHeight="1">
      <c r="A270" s="73" t="s">
        <v>267</v>
      </c>
      <c r="B270" s="72" t="s">
        <v>120</v>
      </c>
      <c r="C270" s="73" t="s">
        <v>64</v>
      </c>
      <c r="D270" s="72" t="s">
        <v>366</v>
      </c>
      <c r="E270" s="72" t="s">
        <v>361</v>
      </c>
      <c r="F270" s="72" t="s">
        <v>78</v>
      </c>
      <c r="G270" s="73" t="s">
        <v>344</v>
      </c>
      <c r="H270" s="73" t="s">
        <v>35</v>
      </c>
      <c r="I270" s="72">
        <v>37</v>
      </c>
      <c r="J270" s="72">
        <v>359</v>
      </c>
      <c r="K270" s="72">
        <v>16</v>
      </c>
      <c r="L270" s="72">
        <v>6</v>
      </c>
      <c r="M270" s="72">
        <v>7</v>
      </c>
      <c r="N270" s="72">
        <v>425</v>
      </c>
      <c r="O270">
        <v>122421</v>
      </c>
      <c r="P270">
        <v>3.4716266000114362E-3</v>
      </c>
      <c r="Q270">
        <v>9.7878252083859561E-3</v>
      </c>
      <c r="R270">
        <v>1198</v>
      </c>
      <c r="S270">
        <v>-773</v>
      </c>
      <c r="T270">
        <v>-0.64524207011686141</v>
      </c>
      <c r="U270" t="s">
        <v>121</v>
      </c>
      <c r="V270">
        <v>1</v>
      </c>
    </row>
    <row r="271" spans="1:22" ht="13.5" customHeight="1">
      <c r="A271" s="73" t="s">
        <v>267</v>
      </c>
      <c r="B271" s="72" t="s">
        <v>120</v>
      </c>
      <c r="C271" s="73" t="s">
        <v>64</v>
      </c>
      <c r="D271" s="72" t="s">
        <v>366</v>
      </c>
      <c r="E271" s="72" t="s">
        <v>360</v>
      </c>
      <c r="F271" s="72" t="s">
        <v>80</v>
      </c>
      <c r="G271" s="73" t="s">
        <v>26</v>
      </c>
      <c r="H271" s="73" t="s">
        <v>26</v>
      </c>
      <c r="I271" s="72">
        <v>1</v>
      </c>
      <c r="J271" s="72">
        <v>76</v>
      </c>
      <c r="K271" s="72">
        <v>67</v>
      </c>
      <c r="L271" s="72">
        <v>157</v>
      </c>
      <c r="M271" s="72">
        <v>144</v>
      </c>
      <c r="N271" s="72">
        <v>445</v>
      </c>
      <c r="O271">
        <v>124754</v>
      </c>
      <c r="P271">
        <v>3.5670198951536624E-3</v>
      </c>
      <c r="Q271">
        <v>9.5893151573268572E-4</v>
      </c>
      <c r="R271">
        <v>120</v>
      </c>
      <c r="S271">
        <v>325</v>
      </c>
      <c r="T271">
        <v>2.7083333333333335</v>
      </c>
      <c r="U271" t="s">
        <v>121</v>
      </c>
      <c r="V271">
        <v>0</v>
      </c>
    </row>
    <row r="272" spans="1:22" ht="13.5" customHeight="1">
      <c r="A272" s="73" t="s">
        <v>267</v>
      </c>
      <c r="B272" s="72" t="s">
        <v>120</v>
      </c>
      <c r="C272" s="73" t="s">
        <v>64</v>
      </c>
      <c r="D272" s="72" t="s">
        <v>366</v>
      </c>
      <c r="E272" s="72" t="s">
        <v>361</v>
      </c>
      <c r="F272" s="72" t="s">
        <v>80</v>
      </c>
      <c r="G272" s="73" t="s">
        <v>26</v>
      </c>
      <c r="H272" s="73" t="s">
        <v>26</v>
      </c>
      <c r="I272" s="72">
        <v>3</v>
      </c>
      <c r="J272" s="72">
        <v>110</v>
      </c>
      <c r="K272" s="72">
        <v>116</v>
      </c>
      <c r="L272" s="72">
        <v>252</v>
      </c>
      <c r="M272" s="72">
        <v>278</v>
      </c>
      <c r="N272" s="72">
        <v>759</v>
      </c>
      <c r="O272">
        <v>122421</v>
      </c>
      <c r="P272">
        <v>6.1999166809615994E-3</v>
      </c>
      <c r="Q272">
        <v>2.0154466291270501E-3</v>
      </c>
      <c r="R272">
        <v>247</v>
      </c>
      <c r="S272">
        <v>512</v>
      </c>
      <c r="T272">
        <v>2.0728744939271255</v>
      </c>
      <c r="U272" t="s">
        <v>121</v>
      </c>
      <c r="V272">
        <v>1</v>
      </c>
    </row>
    <row r="273" spans="1:22" ht="13.5" customHeight="1">
      <c r="A273" s="73" t="s">
        <v>267</v>
      </c>
      <c r="B273" s="72" t="s">
        <v>120</v>
      </c>
      <c r="C273" s="73" t="s">
        <v>64</v>
      </c>
      <c r="D273" s="72" t="s">
        <v>366</v>
      </c>
      <c r="E273" s="72" t="s">
        <v>360</v>
      </c>
      <c r="F273" s="72" t="s">
        <v>81</v>
      </c>
      <c r="G273" s="73" t="s">
        <v>28</v>
      </c>
      <c r="H273" s="73" t="s">
        <v>28</v>
      </c>
      <c r="I273" s="72">
        <v>2</v>
      </c>
      <c r="J273" s="72">
        <v>352</v>
      </c>
      <c r="K273" s="72">
        <v>731</v>
      </c>
      <c r="L273" s="72">
        <v>1727</v>
      </c>
      <c r="M273" s="72">
        <v>1865</v>
      </c>
      <c r="N273" s="72">
        <v>4677</v>
      </c>
      <c r="O273">
        <v>124754</v>
      </c>
      <c r="P273">
        <v>3.7489779886817259E-2</v>
      </c>
      <c r="Q273">
        <v>3.3076831305177759E-2</v>
      </c>
      <c r="R273">
        <v>4126</v>
      </c>
      <c r="S273">
        <v>551</v>
      </c>
      <c r="T273">
        <v>0.13354338342220062</v>
      </c>
      <c r="U273" t="s">
        <v>121</v>
      </c>
      <c r="V273">
        <v>0</v>
      </c>
    </row>
    <row r="274" spans="1:22" ht="13.5" customHeight="1">
      <c r="A274" s="73" t="s">
        <v>267</v>
      </c>
      <c r="B274" s="72" t="s">
        <v>120</v>
      </c>
      <c r="C274" s="73" t="s">
        <v>64</v>
      </c>
      <c r="D274" s="72" t="s">
        <v>366</v>
      </c>
      <c r="E274" s="72" t="s">
        <v>361</v>
      </c>
      <c r="F274" s="72" t="s">
        <v>81</v>
      </c>
      <c r="G274" s="73" t="s">
        <v>28</v>
      </c>
      <c r="H274" s="73" t="s">
        <v>28</v>
      </c>
      <c r="I274" s="72">
        <v>0</v>
      </c>
      <c r="J274" s="72">
        <v>497</v>
      </c>
      <c r="K274" s="72">
        <v>982</v>
      </c>
      <c r="L274" s="72">
        <v>3215</v>
      </c>
      <c r="M274" s="72">
        <v>4258</v>
      </c>
      <c r="N274" s="72">
        <v>8952</v>
      </c>
      <c r="O274">
        <v>122421</v>
      </c>
      <c r="P274">
        <v>7.3124708996005594E-2</v>
      </c>
      <c r="Q274">
        <v>5.7872255065076053E-2</v>
      </c>
      <c r="R274">
        <v>7085</v>
      </c>
      <c r="S274">
        <v>1867</v>
      </c>
      <c r="T274">
        <v>0.26351446718419202</v>
      </c>
      <c r="U274" t="s">
        <v>121</v>
      </c>
      <c r="V274">
        <v>0</v>
      </c>
    </row>
    <row r="275" spans="1:22" ht="13.5" customHeight="1">
      <c r="A275" s="73" t="s">
        <v>267</v>
      </c>
      <c r="B275" s="72" t="s">
        <v>120</v>
      </c>
      <c r="C275" s="73" t="s">
        <v>64</v>
      </c>
      <c r="D275" s="72" t="s">
        <v>366</v>
      </c>
      <c r="E275" s="72" t="s">
        <v>360</v>
      </c>
      <c r="F275" s="72" t="s">
        <v>82</v>
      </c>
      <c r="G275" s="73" t="s">
        <v>41</v>
      </c>
      <c r="H275" s="73" t="s">
        <v>41</v>
      </c>
      <c r="I275" s="72">
        <v>0</v>
      </c>
      <c r="J275" s="72">
        <v>16</v>
      </c>
      <c r="K275" s="72">
        <v>0</v>
      </c>
      <c r="L275" s="72">
        <v>0</v>
      </c>
      <c r="M275" s="72">
        <v>0</v>
      </c>
      <c r="N275" s="72">
        <v>16</v>
      </c>
      <c r="O275">
        <v>124754</v>
      </c>
      <c r="P275">
        <v>1.2825240072462607E-4</v>
      </c>
      <c r="Q275">
        <v>2.2986359032561615E-4</v>
      </c>
      <c r="R275">
        <v>29</v>
      </c>
      <c r="S275">
        <v>-13</v>
      </c>
      <c r="T275">
        <v>-0.44827586206896552</v>
      </c>
      <c r="U275" t="s">
        <v>121</v>
      </c>
      <c r="V275">
        <v>0</v>
      </c>
    </row>
    <row r="276" spans="1:22" ht="13.5" customHeight="1">
      <c r="A276" s="73" t="s">
        <v>267</v>
      </c>
      <c r="B276" s="72" t="s">
        <v>120</v>
      </c>
      <c r="C276" s="73" t="s">
        <v>64</v>
      </c>
      <c r="D276" s="72" t="s">
        <v>366</v>
      </c>
      <c r="E276" s="72" t="s">
        <v>361</v>
      </c>
      <c r="F276" s="72" t="s">
        <v>82</v>
      </c>
      <c r="G276" s="73" t="s">
        <v>41</v>
      </c>
      <c r="H276" s="73" t="s">
        <v>41</v>
      </c>
      <c r="I276" s="72">
        <v>0</v>
      </c>
      <c r="J276" s="72">
        <v>14</v>
      </c>
      <c r="K276" s="72">
        <v>0</v>
      </c>
      <c r="L276" s="72">
        <v>0</v>
      </c>
      <c r="M276" s="72">
        <v>0</v>
      </c>
      <c r="N276" s="72">
        <v>14</v>
      </c>
      <c r="O276">
        <v>122421</v>
      </c>
      <c r="P276">
        <v>1.1435946447096495E-4</v>
      </c>
      <c r="Q276">
        <v>1.7732203200915994E-4</v>
      </c>
      <c r="R276">
        <v>22</v>
      </c>
      <c r="S276">
        <v>-8</v>
      </c>
      <c r="T276">
        <v>-0.36363636363636365</v>
      </c>
      <c r="U276" t="s">
        <v>121</v>
      </c>
      <c r="V276">
        <v>0</v>
      </c>
    </row>
    <row r="277" spans="1:22" ht="13.5" customHeight="1">
      <c r="A277" s="73" t="s">
        <v>267</v>
      </c>
      <c r="B277" s="72" t="s">
        <v>120</v>
      </c>
      <c r="C277" s="73" t="s">
        <v>64</v>
      </c>
      <c r="D277" s="72" t="s">
        <v>366</v>
      </c>
      <c r="E277" s="72" t="s">
        <v>360</v>
      </c>
      <c r="F277" s="72" t="s">
        <v>83</v>
      </c>
      <c r="G277" s="73" t="s">
        <v>27</v>
      </c>
      <c r="H277" s="73" t="s">
        <v>27</v>
      </c>
      <c r="I277" s="72">
        <v>0</v>
      </c>
      <c r="J277" s="72">
        <v>45</v>
      </c>
      <c r="K277" s="72">
        <v>28</v>
      </c>
      <c r="L277" s="72">
        <v>35</v>
      </c>
      <c r="M277" s="72">
        <v>22</v>
      </c>
      <c r="N277" s="72">
        <v>130</v>
      </c>
      <c r="O277">
        <v>124754</v>
      </c>
      <c r="P277">
        <v>1.0420507558875868E-3</v>
      </c>
      <c r="Q277">
        <v>1.1184681460272012E-3</v>
      </c>
      <c r="R277">
        <v>140</v>
      </c>
      <c r="S277">
        <v>-10</v>
      </c>
      <c r="T277">
        <v>-7.1428571428571397E-2</v>
      </c>
      <c r="U277" t="s">
        <v>121</v>
      </c>
      <c r="V277">
        <v>0</v>
      </c>
    </row>
    <row r="278" spans="1:22" ht="13.5" customHeight="1">
      <c r="A278" s="73" t="s">
        <v>267</v>
      </c>
      <c r="B278" s="72" t="s">
        <v>120</v>
      </c>
      <c r="C278" s="73" t="s">
        <v>64</v>
      </c>
      <c r="D278" s="72" t="s">
        <v>366</v>
      </c>
      <c r="E278" s="72" t="s">
        <v>361</v>
      </c>
      <c r="F278" s="72" t="s">
        <v>83</v>
      </c>
      <c r="G278" s="73" t="s">
        <v>27</v>
      </c>
      <c r="H278" s="73" t="s">
        <v>27</v>
      </c>
      <c r="I278" s="72">
        <v>0</v>
      </c>
      <c r="J278" s="72">
        <v>51</v>
      </c>
      <c r="K278" s="72">
        <v>38</v>
      </c>
      <c r="L278" s="72">
        <v>69</v>
      </c>
      <c r="M278" s="72">
        <v>65</v>
      </c>
      <c r="N278" s="72">
        <v>223</v>
      </c>
      <c r="O278">
        <v>122421</v>
      </c>
      <c r="P278">
        <v>1.8215828983589417E-3</v>
      </c>
      <c r="Q278">
        <v>1.8065455767641828E-3</v>
      </c>
      <c r="R278">
        <v>221</v>
      </c>
      <c r="S278">
        <v>2</v>
      </c>
      <c r="T278">
        <v>9.0497737556560764E-3</v>
      </c>
      <c r="U278" t="s">
        <v>121</v>
      </c>
      <c r="V278">
        <v>0</v>
      </c>
    </row>
    <row r="279" spans="1:22" ht="13.5" customHeight="1">
      <c r="A279" s="73" t="s">
        <v>267</v>
      </c>
      <c r="B279" s="72" t="s">
        <v>120</v>
      </c>
      <c r="C279" s="73" t="s">
        <v>64</v>
      </c>
      <c r="D279" s="72" t="s">
        <v>366</v>
      </c>
      <c r="E279" s="72" t="s">
        <v>360</v>
      </c>
      <c r="F279" s="72" t="s">
        <v>84</v>
      </c>
      <c r="G279" s="73" t="s">
        <v>345</v>
      </c>
      <c r="H279" s="73" t="s">
        <v>33</v>
      </c>
      <c r="I279" s="72">
        <v>10</v>
      </c>
      <c r="J279" s="72">
        <v>404</v>
      </c>
      <c r="K279" s="72">
        <v>262</v>
      </c>
      <c r="L279" s="72">
        <v>430</v>
      </c>
      <c r="M279" s="72">
        <v>363</v>
      </c>
      <c r="N279" s="72">
        <v>1469</v>
      </c>
      <c r="O279">
        <v>124754</v>
      </c>
      <c r="P279">
        <v>1.1775173541529731E-2</v>
      </c>
      <c r="Q279">
        <v>1.1385225846706067E-2</v>
      </c>
      <c r="R279">
        <v>1420</v>
      </c>
      <c r="S279">
        <v>49</v>
      </c>
      <c r="T279">
        <v>3.4507042253521192E-2</v>
      </c>
      <c r="U279" t="s">
        <v>121</v>
      </c>
      <c r="V279">
        <v>0</v>
      </c>
    </row>
    <row r="280" spans="1:22" ht="13.5" customHeight="1">
      <c r="A280" s="73" t="s">
        <v>267</v>
      </c>
      <c r="B280" s="72" t="s">
        <v>120</v>
      </c>
      <c r="C280" s="73" t="s">
        <v>64</v>
      </c>
      <c r="D280" s="72" t="s">
        <v>366</v>
      </c>
      <c r="E280" s="72" t="s">
        <v>361</v>
      </c>
      <c r="F280" s="72" t="s">
        <v>84</v>
      </c>
      <c r="G280" s="73" t="s">
        <v>345</v>
      </c>
      <c r="H280" s="73" t="s">
        <v>33</v>
      </c>
      <c r="I280" s="72">
        <v>14</v>
      </c>
      <c r="J280" s="72">
        <v>423</v>
      </c>
      <c r="K280" s="72">
        <v>272</v>
      </c>
      <c r="L280" s="72">
        <v>517</v>
      </c>
      <c r="M280" s="72">
        <v>744</v>
      </c>
      <c r="N280" s="72">
        <v>1970</v>
      </c>
      <c r="O280">
        <v>122421</v>
      </c>
      <c r="P280">
        <v>1.6092010357700068E-2</v>
      </c>
      <c r="Q280">
        <v>1.5026146348404538E-2</v>
      </c>
      <c r="R280">
        <v>1840</v>
      </c>
      <c r="S280">
        <v>130</v>
      </c>
      <c r="T280">
        <v>7.0652173913043459E-2</v>
      </c>
      <c r="U280" t="s">
        <v>121</v>
      </c>
      <c r="V280">
        <v>0</v>
      </c>
    </row>
    <row r="281" spans="1:22" ht="13.5" customHeight="1">
      <c r="A281" s="73" t="s">
        <v>267</v>
      </c>
      <c r="B281" s="72" t="s">
        <v>120</v>
      </c>
      <c r="C281" s="73" t="s">
        <v>64</v>
      </c>
      <c r="D281" s="72" t="s">
        <v>366</v>
      </c>
      <c r="E281" s="72" t="s">
        <v>360</v>
      </c>
      <c r="F281" s="72" t="s">
        <v>85</v>
      </c>
      <c r="G281" s="73" t="s">
        <v>346</v>
      </c>
      <c r="H281" s="73" t="s">
        <v>25</v>
      </c>
      <c r="I281" s="72">
        <v>1</v>
      </c>
      <c r="J281" s="72">
        <v>66</v>
      </c>
      <c r="K281" s="72">
        <v>99</v>
      </c>
      <c r="L281" s="72">
        <v>192</v>
      </c>
      <c r="M281" s="72">
        <v>217</v>
      </c>
      <c r="N281" s="72">
        <v>575</v>
      </c>
      <c r="O281">
        <v>124754</v>
      </c>
      <c r="P281">
        <v>4.6090706510412494E-3</v>
      </c>
      <c r="Q281">
        <v>3.8479089328219231E-3</v>
      </c>
      <c r="R281">
        <v>480</v>
      </c>
      <c r="S281">
        <v>95</v>
      </c>
      <c r="T281">
        <v>0.19791666666666674</v>
      </c>
      <c r="U281" t="s">
        <v>121</v>
      </c>
      <c r="V281">
        <v>0</v>
      </c>
    </row>
    <row r="282" spans="1:22" ht="13.5" customHeight="1">
      <c r="A282" s="73" t="s">
        <v>267</v>
      </c>
      <c r="B282" s="72" t="s">
        <v>120</v>
      </c>
      <c r="C282" s="73" t="s">
        <v>64</v>
      </c>
      <c r="D282" s="72" t="s">
        <v>366</v>
      </c>
      <c r="E282" s="72" t="s">
        <v>361</v>
      </c>
      <c r="F282" s="72" t="s">
        <v>85</v>
      </c>
      <c r="G282" s="73" t="s">
        <v>346</v>
      </c>
      <c r="H282" s="73" t="s">
        <v>25</v>
      </c>
      <c r="I282" s="72">
        <v>1</v>
      </c>
      <c r="J282" s="72">
        <v>128</v>
      </c>
      <c r="K282" s="72">
        <v>123</v>
      </c>
      <c r="L282" s="72">
        <v>354</v>
      </c>
      <c r="M282" s="72">
        <v>628</v>
      </c>
      <c r="N282" s="72">
        <v>1234</v>
      </c>
      <c r="O282">
        <v>122421</v>
      </c>
      <c r="P282">
        <v>1.0079969939797911E-2</v>
      </c>
      <c r="Q282">
        <v>8.4250239252977518E-3</v>
      </c>
      <c r="R282">
        <v>1031</v>
      </c>
      <c r="S282">
        <v>203</v>
      </c>
      <c r="T282">
        <v>0.19689621726479145</v>
      </c>
      <c r="U282" t="s">
        <v>121</v>
      </c>
      <c r="V282">
        <v>0</v>
      </c>
    </row>
    <row r="283" spans="1:22" ht="13.5" customHeight="1">
      <c r="A283" s="73" t="s">
        <v>267</v>
      </c>
      <c r="B283" s="72" t="s">
        <v>120</v>
      </c>
      <c r="C283" s="73" t="s">
        <v>64</v>
      </c>
      <c r="D283" s="72" t="s">
        <v>366</v>
      </c>
      <c r="E283" s="72" t="s">
        <v>360</v>
      </c>
      <c r="F283" s="72" t="s">
        <v>86</v>
      </c>
      <c r="G283" s="73" t="s">
        <v>347</v>
      </c>
      <c r="H283" s="73" t="s">
        <v>40</v>
      </c>
      <c r="I283" s="72">
        <v>0</v>
      </c>
      <c r="J283" s="72">
        <v>37</v>
      </c>
      <c r="K283" s="72">
        <v>38</v>
      </c>
      <c r="L283" s="72">
        <v>48</v>
      </c>
      <c r="M283" s="72">
        <v>18</v>
      </c>
      <c r="N283" s="72">
        <v>141</v>
      </c>
      <c r="O283">
        <v>124754</v>
      </c>
      <c r="P283">
        <v>1.1302242813857671E-3</v>
      </c>
      <c r="Q283">
        <v>1.340586000038578E-3</v>
      </c>
      <c r="R283">
        <v>167</v>
      </c>
      <c r="S283">
        <v>-26</v>
      </c>
      <c r="T283">
        <v>-0.15568862275449102</v>
      </c>
      <c r="U283" t="s">
        <v>121</v>
      </c>
      <c r="V283">
        <v>0</v>
      </c>
    </row>
    <row r="284" spans="1:22" ht="13.5" customHeight="1">
      <c r="A284" s="73" t="s">
        <v>267</v>
      </c>
      <c r="B284" s="72" t="s">
        <v>120</v>
      </c>
      <c r="C284" s="73" t="s">
        <v>64</v>
      </c>
      <c r="D284" s="72" t="s">
        <v>366</v>
      </c>
      <c r="E284" s="72" t="s">
        <v>361</v>
      </c>
      <c r="F284" s="72" t="s">
        <v>86</v>
      </c>
      <c r="G284" s="73" t="s">
        <v>347</v>
      </c>
      <c r="H284" s="73" t="s">
        <v>40</v>
      </c>
      <c r="I284" s="72">
        <v>0</v>
      </c>
      <c r="J284" s="72">
        <v>42</v>
      </c>
      <c r="K284" s="72">
        <v>26</v>
      </c>
      <c r="L284" s="72">
        <v>37</v>
      </c>
      <c r="M284" s="72">
        <v>13</v>
      </c>
      <c r="N284" s="72">
        <v>118</v>
      </c>
      <c r="O284">
        <v>122421</v>
      </c>
      <c r="P284">
        <v>9.6388691482670458E-4</v>
      </c>
      <c r="Q284">
        <v>1.3016328077373009E-3</v>
      </c>
      <c r="R284">
        <v>159</v>
      </c>
      <c r="S284">
        <v>-41</v>
      </c>
      <c r="T284">
        <v>-0.25786163522012584</v>
      </c>
      <c r="U284" t="s">
        <v>121</v>
      </c>
      <c r="V284">
        <v>0</v>
      </c>
    </row>
    <row r="285" spans="1:22" ht="13.5" customHeight="1">
      <c r="A285" s="73" t="s">
        <v>267</v>
      </c>
      <c r="B285" s="72" t="s">
        <v>120</v>
      </c>
      <c r="C285" s="73" t="s">
        <v>64</v>
      </c>
      <c r="D285" s="72" t="s">
        <v>366</v>
      </c>
      <c r="E285" s="72" t="s">
        <v>360</v>
      </c>
      <c r="F285" s="72" t="s">
        <v>87</v>
      </c>
      <c r="G285" s="73" t="s">
        <v>348</v>
      </c>
      <c r="H285" s="73" t="s">
        <v>38</v>
      </c>
      <c r="I285" s="72">
        <v>0</v>
      </c>
      <c r="J285" s="72">
        <v>118</v>
      </c>
      <c r="K285" s="72">
        <v>68</v>
      </c>
      <c r="L285" s="72">
        <v>121</v>
      </c>
      <c r="M285" s="72">
        <v>64</v>
      </c>
      <c r="N285" s="72">
        <v>371</v>
      </c>
      <c r="O285">
        <v>124754</v>
      </c>
      <c r="P285">
        <v>2.973852541802267E-3</v>
      </c>
      <c r="Q285">
        <v>1.4119820533122197E-3</v>
      </c>
      <c r="R285">
        <v>176</v>
      </c>
      <c r="S285">
        <v>195</v>
      </c>
      <c r="T285">
        <v>1.1079545454545454</v>
      </c>
      <c r="U285" t="s">
        <v>121</v>
      </c>
      <c r="V285">
        <v>0</v>
      </c>
    </row>
    <row r="286" spans="1:22" ht="13.5" customHeight="1">
      <c r="A286" s="73" t="s">
        <v>267</v>
      </c>
      <c r="B286" s="72" t="s">
        <v>120</v>
      </c>
      <c r="C286" s="73" t="s">
        <v>64</v>
      </c>
      <c r="D286" s="72" t="s">
        <v>366</v>
      </c>
      <c r="E286" s="72" t="s">
        <v>361</v>
      </c>
      <c r="F286" s="72" t="s">
        <v>87</v>
      </c>
      <c r="G286" s="73" t="s">
        <v>348</v>
      </c>
      <c r="H286" s="73" t="s">
        <v>38</v>
      </c>
      <c r="I286" s="72">
        <v>0</v>
      </c>
      <c r="J286" s="72">
        <v>109</v>
      </c>
      <c r="K286" s="72">
        <v>69</v>
      </c>
      <c r="L286" s="72">
        <v>107</v>
      </c>
      <c r="M286" s="72">
        <v>130</v>
      </c>
      <c r="N286" s="72">
        <v>415</v>
      </c>
      <c r="O286">
        <v>122421</v>
      </c>
      <c r="P286">
        <v>3.3899412682464611E-3</v>
      </c>
      <c r="Q286">
        <v>1.2779467655300485E-3</v>
      </c>
      <c r="R286">
        <v>156</v>
      </c>
      <c r="S286">
        <v>259</v>
      </c>
      <c r="T286">
        <v>1.6602564102564101</v>
      </c>
      <c r="U286" t="s">
        <v>121</v>
      </c>
      <c r="V286">
        <v>0</v>
      </c>
    </row>
    <row r="287" spans="1:22" ht="13.5" customHeight="1">
      <c r="A287" s="73" t="s">
        <v>267</v>
      </c>
      <c r="B287" s="72" t="s">
        <v>120</v>
      </c>
      <c r="C287" s="73" t="s">
        <v>64</v>
      </c>
      <c r="D287" s="72" t="s">
        <v>366</v>
      </c>
      <c r="E287" s="72" t="s">
        <v>360</v>
      </c>
      <c r="F287" s="72" t="s">
        <v>88</v>
      </c>
      <c r="G287" s="73" t="s">
        <v>349</v>
      </c>
      <c r="H287" s="73" t="s">
        <v>34</v>
      </c>
      <c r="I287" s="72">
        <v>0</v>
      </c>
      <c r="J287" s="72">
        <v>56</v>
      </c>
      <c r="K287" s="72">
        <v>35</v>
      </c>
      <c r="L287" s="72">
        <v>48</v>
      </c>
      <c r="M287" s="72">
        <v>49</v>
      </c>
      <c r="N287" s="72">
        <v>188</v>
      </c>
      <c r="O287">
        <v>124754</v>
      </c>
      <c r="P287">
        <v>1.5069657085143562E-3</v>
      </c>
      <c r="Q287">
        <v>1.1176036370409718E-3</v>
      </c>
      <c r="R287">
        <v>139</v>
      </c>
      <c r="S287">
        <v>49</v>
      </c>
      <c r="T287">
        <v>0.35251798561151082</v>
      </c>
      <c r="U287" t="s">
        <v>121</v>
      </c>
      <c r="V287">
        <v>0</v>
      </c>
    </row>
    <row r="288" spans="1:22" ht="13.5" customHeight="1">
      <c r="A288" s="73" t="s">
        <v>267</v>
      </c>
      <c r="B288" s="72" t="s">
        <v>120</v>
      </c>
      <c r="C288" s="73" t="s">
        <v>64</v>
      </c>
      <c r="D288" s="72" t="s">
        <v>366</v>
      </c>
      <c r="E288" s="72" t="s">
        <v>361</v>
      </c>
      <c r="F288" s="72" t="s">
        <v>88</v>
      </c>
      <c r="G288" s="73" t="s">
        <v>349</v>
      </c>
      <c r="H288" s="73" t="s">
        <v>34</v>
      </c>
      <c r="I288" s="72">
        <v>1</v>
      </c>
      <c r="J288" s="72">
        <v>60</v>
      </c>
      <c r="K288" s="72">
        <v>34</v>
      </c>
      <c r="L288" s="72">
        <v>66</v>
      </c>
      <c r="M288" s="72">
        <v>116</v>
      </c>
      <c r="N288" s="72">
        <v>277</v>
      </c>
      <c r="O288">
        <v>122421</v>
      </c>
      <c r="P288">
        <v>2.2626836898898064E-3</v>
      </c>
      <c r="Q288">
        <v>1.2230512595980576E-3</v>
      </c>
      <c r="R288">
        <v>150</v>
      </c>
      <c r="S288">
        <v>127</v>
      </c>
      <c r="T288">
        <v>0.84666666666666668</v>
      </c>
      <c r="U288" t="s">
        <v>121</v>
      </c>
      <c r="V288">
        <v>0</v>
      </c>
    </row>
    <row r="289" spans="1:22" ht="13.5" customHeight="1">
      <c r="A289" s="73" t="s">
        <v>267</v>
      </c>
      <c r="B289" s="72" t="s">
        <v>120</v>
      </c>
      <c r="C289" s="73" t="s">
        <v>64</v>
      </c>
      <c r="D289" s="72" t="s">
        <v>366</v>
      </c>
      <c r="E289" s="72" t="s">
        <v>360</v>
      </c>
      <c r="F289" s="72" t="s">
        <v>89</v>
      </c>
      <c r="G289" s="73" t="s">
        <v>350</v>
      </c>
      <c r="H289" s="73" t="s">
        <v>39</v>
      </c>
      <c r="I289" s="72">
        <v>0</v>
      </c>
      <c r="J289" s="72">
        <v>4</v>
      </c>
      <c r="K289" s="72">
        <v>6</v>
      </c>
      <c r="L289" s="72">
        <v>18</v>
      </c>
      <c r="M289" s="72">
        <v>9</v>
      </c>
      <c r="N289" s="72">
        <v>37</v>
      </c>
      <c r="O289">
        <v>124754</v>
      </c>
      <c r="P289">
        <v>2.9658367667569779E-4</v>
      </c>
      <c r="Q289">
        <v>1.5175508049617312E-4</v>
      </c>
      <c r="R289">
        <v>19</v>
      </c>
      <c r="S289">
        <v>18</v>
      </c>
      <c r="T289">
        <v>0.94736842105263164</v>
      </c>
      <c r="U289" t="s">
        <v>121</v>
      </c>
      <c r="V289">
        <v>0</v>
      </c>
    </row>
    <row r="290" spans="1:22" ht="13.5" customHeight="1">
      <c r="A290" s="73" t="s">
        <v>267</v>
      </c>
      <c r="B290" s="72" t="s">
        <v>120</v>
      </c>
      <c r="C290" s="73" t="s">
        <v>64</v>
      </c>
      <c r="D290" s="72" t="s">
        <v>366</v>
      </c>
      <c r="E290" s="72" t="s">
        <v>361</v>
      </c>
      <c r="F290" s="72" t="s">
        <v>89</v>
      </c>
      <c r="G290" s="73" t="s">
        <v>350</v>
      </c>
      <c r="H290" s="73" t="s">
        <v>39</v>
      </c>
      <c r="I290" s="72">
        <v>0</v>
      </c>
      <c r="J290" s="72">
        <v>6</v>
      </c>
      <c r="K290" s="72">
        <v>3</v>
      </c>
      <c r="L290" s="72">
        <v>8</v>
      </c>
      <c r="M290" s="72">
        <v>14</v>
      </c>
      <c r="N290" s="72">
        <v>31</v>
      </c>
      <c r="O290">
        <v>122421</v>
      </c>
      <c r="P290">
        <v>2.5322452847142241E-4</v>
      </c>
      <c r="Q290">
        <v>2.0551288308885864E-4</v>
      </c>
      <c r="R290">
        <v>25</v>
      </c>
      <c r="S290">
        <v>6</v>
      </c>
      <c r="T290">
        <v>0.24</v>
      </c>
      <c r="U290" t="s">
        <v>121</v>
      </c>
      <c r="V290">
        <v>0</v>
      </c>
    </row>
    <row r="291" spans="1:22" ht="13.5" customHeight="1">
      <c r="A291" s="73" t="s">
        <v>267</v>
      </c>
      <c r="B291" s="72" t="s">
        <v>120</v>
      </c>
      <c r="C291" s="73" t="s">
        <v>64</v>
      </c>
      <c r="D291" s="72" t="s">
        <v>366</v>
      </c>
      <c r="E291" s="72" t="s">
        <v>360</v>
      </c>
      <c r="F291" s="72" t="s">
        <v>90</v>
      </c>
      <c r="G291" s="73" t="s">
        <v>351</v>
      </c>
      <c r="H291" s="73" t="s">
        <v>37</v>
      </c>
      <c r="I291" s="72">
        <v>0</v>
      </c>
      <c r="J291" s="72">
        <v>35</v>
      </c>
      <c r="K291" s="72">
        <v>4</v>
      </c>
      <c r="L291" s="72">
        <v>9</v>
      </c>
      <c r="M291" s="72">
        <v>4</v>
      </c>
      <c r="N291" s="72">
        <v>52</v>
      </c>
      <c r="O291">
        <v>124754</v>
      </c>
      <c r="P291">
        <v>4.1682030235503471E-4</v>
      </c>
      <c r="Q291">
        <v>5.6475732480023276E-4</v>
      </c>
      <c r="R291">
        <v>70</v>
      </c>
      <c r="S291">
        <v>-18</v>
      </c>
      <c r="T291">
        <v>-0.25714285714285712</v>
      </c>
      <c r="U291" t="s">
        <v>121</v>
      </c>
      <c r="V291">
        <v>0</v>
      </c>
    </row>
    <row r="292" spans="1:22" ht="13.5" customHeight="1">
      <c r="A292" s="73" t="s">
        <v>267</v>
      </c>
      <c r="B292" s="72" t="s">
        <v>120</v>
      </c>
      <c r="C292" s="73" t="s">
        <v>64</v>
      </c>
      <c r="D292" s="72" t="s">
        <v>366</v>
      </c>
      <c r="E292" s="72" t="s">
        <v>361</v>
      </c>
      <c r="F292" s="72" t="s">
        <v>90</v>
      </c>
      <c r="G292" s="73" t="s">
        <v>351</v>
      </c>
      <c r="H292" s="73" t="s">
        <v>37</v>
      </c>
      <c r="I292" s="72">
        <v>0</v>
      </c>
      <c r="J292" s="72">
        <v>30</v>
      </c>
      <c r="K292" s="72">
        <v>6</v>
      </c>
      <c r="L292" s="72">
        <v>11</v>
      </c>
      <c r="M292" s="72">
        <v>4</v>
      </c>
      <c r="N292" s="72">
        <v>51</v>
      </c>
      <c r="O292">
        <v>122421</v>
      </c>
      <c r="P292">
        <v>4.1659519200137234E-4</v>
      </c>
      <c r="Q292">
        <v>5.7015251579797593E-4</v>
      </c>
      <c r="R292">
        <v>70</v>
      </c>
      <c r="S292">
        <v>-19</v>
      </c>
      <c r="T292">
        <v>-0.27142857142857146</v>
      </c>
      <c r="U292" t="s">
        <v>121</v>
      </c>
      <c r="V292">
        <v>0</v>
      </c>
    </row>
    <row r="293" spans="1:22" ht="13.5" customHeight="1">
      <c r="A293" s="73" t="s">
        <v>267</v>
      </c>
      <c r="B293" s="72" t="s">
        <v>120</v>
      </c>
      <c r="C293" s="73" t="s">
        <v>64</v>
      </c>
      <c r="D293" s="72" t="s">
        <v>366</v>
      </c>
      <c r="E293" s="72" t="s">
        <v>360</v>
      </c>
      <c r="F293" s="72" t="s">
        <v>91</v>
      </c>
      <c r="G293" s="73" t="s">
        <v>352</v>
      </c>
      <c r="H293" s="73" t="s">
        <v>29</v>
      </c>
      <c r="I293" s="72">
        <v>2</v>
      </c>
      <c r="J293" s="72">
        <v>144</v>
      </c>
      <c r="K293" s="72">
        <v>112</v>
      </c>
      <c r="L293" s="72">
        <v>152</v>
      </c>
      <c r="M293" s="72">
        <v>101</v>
      </c>
      <c r="N293" s="72">
        <v>511</v>
      </c>
      <c r="O293">
        <v>124754</v>
      </c>
      <c r="P293">
        <v>4.0960610481427448E-3</v>
      </c>
      <c r="Q293">
        <v>3.4150560725363876E-3</v>
      </c>
      <c r="R293">
        <v>426</v>
      </c>
      <c r="S293">
        <v>85</v>
      </c>
      <c r="T293">
        <v>0.19953051643192499</v>
      </c>
      <c r="U293" t="s">
        <v>121</v>
      </c>
      <c r="V293">
        <v>0</v>
      </c>
    </row>
    <row r="294" spans="1:22" ht="13.5" customHeight="1">
      <c r="A294" s="73" t="s">
        <v>267</v>
      </c>
      <c r="B294" s="72" t="s">
        <v>120</v>
      </c>
      <c r="C294" s="73" t="s">
        <v>64</v>
      </c>
      <c r="D294" s="72" t="s">
        <v>366</v>
      </c>
      <c r="E294" s="72" t="s">
        <v>361</v>
      </c>
      <c r="F294" s="72" t="s">
        <v>91</v>
      </c>
      <c r="G294" s="73" t="s">
        <v>352</v>
      </c>
      <c r="H294" s="73" t="s">
        <v>29</v>
      </c>
      <c r="I294" s="72">
        <v>1</v>
      </c>
      <c r="J294" s="72">
        <v>127</v>
      </c>
      <c r="K294" s="72">
        <v>95</v>
      </c>
      <c r="L294" s="72">
        <v>158</v>
      </c>
      <c r="M294" s="72">
        <v>210</v>
      </c>
      <c r="N294" s="72">
        <v>591</v>
      </c>
      <c r="O294">
        <v>122421</v>
      </c>
      <c r="P294">
        <v>4.82760310731002E-3</v>
      </c>
      <c r="Q294">
        <v>3.3231791747438382E-3</v>
      </c>
      <c r="R294">
        <v>407</v>
      </c>
      <c r="S294">
        <v>184</v>
      </c>
      <c r="T294">
        <v>0.45208845208845205</v>
      </c>
      <c r="U294" t="s">
        <v>121</v>
      </c>
      <c r="V294">
        <v>0</v>
      </c>
    </row>
    <row r="295" spans="1:22" ht="13.5" customHeight="1">
      <c r="A295" s="73" t="s">
        <v>267</v>
      </c>
      <c r="B295" s="72" t="s">
        <v>120</v>
      </c>
      <c r="C295" s="73" t="s">
        <v>64</v>
      </c>
      <c r="D295" s="72" t="s">
        <v>366</v>
      </c>
      <c r="E295" s="72" t="s">
        <v>360</v>
      </c>
      <c r="F295" s="72" t="s">
        <v>92</v>
      </c>
      <c r="G295" s="73" t="s">
        <v>353</v>
      </c>
      <c r="H295" s="73" t="s">
        <v>30</v>
      </c>
      <c r="I295" s="72">
        <v>0</v>
      </c>
      <c r="J295" s="72">
        <v>29</v>
      </c>
      <c r="K295" s="72">
        <v>53</v>
      </c>
      <c r="L295" s="72">
        <v>80</v>
      </c>
      <c r="M295" s="72">
        <v>89</v>
      </c>
      <c r="N295" s="72">
        <v>251</v>
      </c>
      <c r="O295">
        <v>124754</v>
      </c>
      <c r="P295">
        <v>2.0119595363675712E-3</v>
      </c>
      <c r="Q295">
        <v>1.4829141023426633E-3</v>
      </c>
      <c r="R295">
        <v>185</v>
      </c>
      <c r="S295">
        <v>66</v>
      </c>
      <c r="T295">
        <v>0.35675675675675667</v>
      </c>
      <c r="U295" t="s">
        <v>121</v>
      </c>
      <c r="V295">
        <v>0</v>
      </c>
    </row>
    <row r="296" spans="1:22" ht="13.5" customHeight="1">
      <c r="A296" s="73" t="s">
        <v>267</v>
      </c>
      <c r="B296" s="72" t="s">
        <v>120</v>
      </c>
      <c r="C296" s="73" t="s">
        <v>64</v>
      </c>
      <c r="D296" s="72" t="s">
        <v>366</v>
      </c>
      <c r="E296" s="72" t="s">
        <v>361</v>
      </c>
      <c r="F296" s="72" t="s">
        <v>92</v>
      </c>
      <c r="G296" s="73" t="s">
        <v>353</v>
      </c>
      <c r="H296" s="73" t="s">
        <v>30</v>
      </c>
      <c r="I296" s="72">
        <v>0</v>
      </c>
      <c r="J296" s="72">
        <v>54</v>
      </c>
      <c r="K296" s="72">
        <v>63</v>
      </c>
      <c r="L296" s="72">
        <v>127</v>
      </c>
      <c r="M296" s="72">
        <v>169</v>
      </c>
      <c r="N296" s="72">
        <v>413</v>
      </c>
      <c r="O296">
        <v>122421</v>
      </c>
      <c r="P296">
        <v>3.373604201893466E-3</v>
      </c>
      <c r="Q296">
        <v>2.6386975787045489E-3</v>
      </c>
      <c r="R296">
        <v>323</v>
      </c>
      <c r="S296">
        <v>90</v>
      </c>
      <c r="T296">
        <v>0.27863777089783293</v>
      </c>
      <c r="U296" t="s">
        <v>121</v>
      </c>
      <c r="V296">
        <v>0</v>
      </c>
    </row>
    <row r="297" spans="1:22" ht="13.5" customHeight="1">
      <c r="A297" s="73" t="s">
        <v>267</v>
      </c>
      <c r="B297" s="72" t="s">
        <v>120</v>
      </c>
      <c r="C297" s="73" t="s">
        <v>64</v>
      </c>
      <c r="D297" s="72" t="s">
        <v>366</v>
      </c>
      <c r="E297" s="72" t="s">
        <v>360</v>
      </c>
      <c r="F297" s="72" t="s">
        <v>93</v>
      </c>
      <c r="G297" s="73" t="s">
        <v>354</v>
      </c>
      <c r="H297" s="73" t="s">
        <v>42</v>
      </c>
      <c r="I297" s="72">
        <v>0</v>
      </c>
      <c r="J297" s="72">
        <v>0</v>
      </c>
      <c r="K297" s="72">
        <v>0</v>
      </c>
      <c r="L297" s="72">
        <v>0</v>
      </c>
      <c r="M297" s="72">
        <v>0</v>
      </c>
      <c r="N297" s="72">
        <v>0</v>
      </c>
      <c r="O297">
        <v>124754</v>
      </c>
      <c r="P297">
        <v>0</v>
      </c>
      <c r="Q297">
        <v>1.0541789410186882E-4</v>
      </c>
      <c r="R297">
        <v>13</v>
      </c>
      <c r="S297">
        <v>-13</v>
      </c>
      <c r="T297">
        <v>-1</v>
      </c>
      <c r="U297" t="s">
        <v>121</v>
      </c>
      <c r="V297">
        <v>0</v>
      </c>
    </row>
    <row r="298" spans="1:22" ht="13.5" customHeight="1">
      <c r="A298" s="73" t="s">
        <v>267</v>
      </c>
      <c r="B298" s="72" t="s">
        <v>120</v>
      </c>
      <c r="C298" s="73" t="s">
        <v>64</v>
      </c>
      <c r="D298" s="72" t="s">
        <v>366</v>
      </c>
      <c r="E298" s="72" t="s">
        <v>361</v>
      </c>
      <c r="F298" s="72" t="s">
        <v>93</v>
      </c>
      <c r="G298" s="73" t="s">
        <v>354</v>
      </c>
      <c r="H298" s="73" t="s">
        <v>42</v>
      </c>
      <c r="I298" s="72">
        <v>0</v>
      </c>
      <c r="J298" s="72">
        <v>0</v>
      </c>
      <c r="K298" s="72">
        <v>0</v>
      </c>
      <c r="L298" s="72">
        <v>0</v>
      </c>
      <c r="M298" s="72">
        <v>0</v>
      </c>
      <c r="N298" s="72">
        <v>0</v>
      </c>
      <c r="O298">
        <v>122421</v>
      </c>
      <c r="P298">
        <v>0</v>
      </c>
      <c r="Q298">
        <v>1.2844555193053666E-4</v>
      </c>
      <c r="R298">
        <v>16</v>
      </c>
      <c r="S298">
        <v>-16</v>
      </c>
      <c r="T298">
        <v>-1</v>
      </c>
      <c r="U298" t="s">
        <v>121</v>
      </c>
      <c r="V298">
        <v>0</v>
      </c>
    </row>
    <row r="299" spans="1:22" ht="13.5" customHeight="1">
      <c r="A299" s="73" t="s">
        <v>267</v>
      </c>
      <c r="B299" s="72" t="s">
        <v>120</v>
      </c>
      <c r="C299" s="73" t="s">
        <v>64</v>
      </c>
      <c r="D299" s="72" t="s">
        <v>366</v>
      </c>
      <c r="E299" s="72" t="s">
        <v>360</v>
      </c>
      <c r="F299" s="72" t="s">
        <v>94</v>
      </c>
      <c r="G299" s="73" t="s">
        <v>36</v>
      </c>
      <c r="H299" s="73" t="s">
        <v>36</v>
      </c>
      <c r="I299" s="72">
        <v>0</v>
      </c>
      <c r="J299" s="72">
        <v>0</v>
      </c>
      <c r="K299" s="72">
        <v>1</v>
      </c>
      <c r="L299" s="72">
        <v>0</v>
      </c>
      <c r="M299" s="72">
        <v>0</v>
      </c>
      <c r="N299" s="72">
        <v>1</v>
      </c>
      <c r="O299">
        <v>124754</v>
      </c>
      <c r="P299">
        <v>8.0157750452891292E-6</v>
      </c>
      <c r="Q299">
        <v>9.0732339598185356E-4</v>
      </c>
      <c r="R299">
        <v>113</v>
      </c>
      <c r="S299">
        <v>-112</v>
      </c>
      <c r="T299">
        <v>-0.99115044247787609</v>
      </c>
      <c r="U299" t="s">
        <v>121</v>
      </c>
      <c r="V299">
        <v>0</v>
      </c>
    </row>
    <row r="300" spans="1:22" ht="13.5" customHeight="1">
      <c r="A300" s="73" t="s">
        <v>267</v>
      </c>
      <c r="B300" s="72" t="s">
        <v>120</v>
      </c>
      <c r="C300" s="73" t="s">
        <v>64</v>
      </c>
      <c r="D300" s="72" t="s">
        <v>366</v>
      </c>
      <c r="E300" s="72" t="s">
        <v>361</v>
      </c>
      <c r="F300" s="72" t="s">
        <v>94</v>
      </c>
      <c r="G300" s="73" t="s">
        <v>36</v>
      </c>
      <c r="H300" s="73" t="s">
        <v>36</v>
      </c>
      <c r="I300" s="72">
        <v>0</v>
      </c>
      <c r="J300" s="72">
        <v>1</v>
      </c>
      <c r="K300" s="72">
        <v>1</v>
      </c>
      <c r="L300" s="72">
        <v>0</v>
      </c>
      <c r="M300" s="72">
        <v>0</v>
      </c>
      <c r="N300" s="72">
        <v>2</v>
      </c>
      <c r="O300">
        <v>122421</v>
      </c>
      <c r="P300">
        <v>1.6337066352994994E-5</v>
      </c>
      <c r="Q300">
        <v>6.1052108205611477E-4</v>
      </c>
      <c r="R300">
        <v>75</v>
      </c>
      <c r="S300">
        <v>-73</v>
      </c>
      <c r="T300">
        <v>-0.97333333333333338</v>
      </c>
      <c r="U300" t="s">
        <v>121</v>
      </c>
      <c r="V300">
        <v>0</v>
      </c>
    </row>
    <row r="301" spans="1:22" ht="13.5" customHeight="1">
      <c r="A301" s="73" t="s">
        <v>267</v>
      </c>
      <c r="B301" s="72" t="s">
        <v>120</v>
      </c>
      <c r="C301" s="73" t="s">
        <v>64</v>
      </c>
      <c r="D301" s="72" t="s">
        <v>366</v>
      </c>
      <c r="E301" s="72" t="s">
        <v>360</v>
      </c>
      <c r="F301" s="72" t="s">
        <v>95</v>
      </c>
      <c r="G301" s="73" t="s">
        <v>355</v>
      </c>
      <c r="H301" s="73" t="s">
        <v>43</v>
      </c>
      <c r="I301" s="72">
        <v>0</v>
      </c>
      <c r="J301" s="72">
        <v>0</v>
      </c>
      <c r="K301" s="72">
        <v>0</v>
      </c>
      <c r="L301" s="72">
        <v>0</v>
      </c>
      <c r="M301" s="72">
        <v>0</v>
      </c>
      <c r="N301" s="72">
        <v>0</v>
      </c>
      <c r="O301">
        <v>124754</v>
      </c>
      <c r="P301">
        <v>0</v>
      </c>
      <c r="Q301">
        <v>3.8789480867447722E-4</v>
      </c>
      <c r="R301">
        <v>48</v>
      </c>
      <c r="S301">
        <v>-48</v>
      </c>
      <c r="T301">
        <v>-1</v>
      </c>
      <c r="U301" t="s">
        <v>121</v>
      </c>
      <c r="V301">
        <v>0</v>
      </c>
    </row>
    <row r="302" spans="1:22" ht="13.5" customHeight="1">
      <c r="A302" s="73" t="s">
        <v>267</v>
      </c>
      <c r="B302" s="72" t="s">
        <v>120</v>
      </c>
      <c r="C302" s="73" t="s">
        <v>64</v>
      </c>
      <c r="D302" s="72" t="s">
        <v>366</v>
      </c>
      <c r="E302" s="72" t="s">
        <v>361</v>
      </c>
      <c r="F302" s="72" t="s">
        <v>95</v>
      </c>
      <c r="G302" s="73" t="s">
        <v>355</v>
      </c>
      <c r="H302" s="73" t="s">
        <v>43</v>
      </c>
      <c r="I302" s="72">
        <v>0</v>
      </c>
      <c r="J302" s="72">
        <v>0</v>
      </c>
      <c r="K302" s="72">
        <v>0</v>
      </c>
      <c r="L302" s="72">
        <v>0</v>
      </c>
      <c r="M302" s="72">
        <v>0</v>
      </c>
      <c r="N302" s="72">
        <v>0</v>
      </c>
      <c r="O302">
        <v>122421</v>
      </c>
      <c r="P302">
        <v>0</v>
      </c>
      <c r="Q302">
        <v>3.2508311784263023E-4</v>
      </c>
      <c r="R302">
        <v>40</v>
      </c>
      <c r="S302">
        <v>-40</v>
      </c>
      <c r="T302">
        <v>-1</v>
      </c>
      <c r="U302" t="s">
        <v>121</v>
      </c>
      <c r="V302">
        <v>0</v>
      </c>
    </row>
    <row r="303" spans="1:22" ht="13.5" customHeight="1">
      <c r="A303" s="73" t="s">
        <v>267</v>
      </c>
      <c r="B303" s="72" t="s">
        <v>120</v>
      </c>
      <c r="C303" s="73" t="s">
        <v>64</v>
      </c>
      <c r="D303" s="72" t="s">
        <v>366</v>
      </c>
      <c r="E303" s="72" t="s">
        <v>360</v>
      </c>
      <c r="F303" s="72" t="s">
        <v>96</v>
      </c>
      <c r="G303" s="73" t="s">
        <v>32</v>
      </c>
      <c r="H303" s="73" t="s">
        <v>32</v>
      </c>
      <c r="I303" s="72">
        <v>36</v>
      </c>
      <c r="J303" s="72">
        <v>168</v>
      </c>
      <c r="K303" s="72">
        <v>7</v>
      </c>
      <c r="L303" s="72">
        <v>5</v>
      </c>
      <c r="M303" s="72">
        <v>1</v>
      </c>
      <c r="N303" s="72">
        <v>217</v>
      </c>
      <c r="O303">
        <v>124754</v>
      </c>
      <c r="P303">
        <v>1.7394231848277409E-3</v>
      </c>
      <c r="Q303">
        <v>5.0169086297646428E-3</v>
      </c>
      <c r="R303">
        <v>626</v>
      </c>
      <c r="S303">
        <v>-409</v>
      </c>
      <c r="T303">
        <v>-0.65335463258785942</v>
      </c>
      <c r="U303" t="s">
        <v>121</v>
      </c>
      <c r="V303">
        <v>0</v>
      </c>
    </row>
    <row r="304" spans="1:22" ht="13.5" customHeight="1">
      <c r="A304" s="73" t="s">
        <v>267</v>
      </c>
      <c r="B304" s="72" t="s">
        <v>120</v>
      </c>
      <c r="C304" s="73" t="s">
        <v>64</v>
      </c>
      <c r="D304" s="72" t="s">
        <v>366</v>
      </c>
      <c r="E304" s="72" t="s">
        <v>361</v>
      </c>
      <c r="F304" s="72" t="s">
        <v>96</v>
      </c>
      <c r="G304" s="73" t="s">
        <v>32</v>
      </c>
      <c r="H304" s="73" t="s">
        <v>32</v>
      </c>
      <c r="I304" s="72">
        <v>18</v>
      </c>
      <c r="J304" s="72">
        <v>148</v>
      </c>
      <c r="K304" s="72">
        <v>5</v>
      </c>
      <c r="L304" s="72">
        <v>9</v>
      </c>
      <c r="M304" s="72">
        <v>3</v>
      </c>
      <c r="N304" s="72">
        <v>183</v>
      </c>
      <c r="O304">
        <v>122421</v>
      </c>
      <c r="P304">
        <v>1.4948415712990419E-3</v>
      </c>
      <c r="Q304">
        <v>3.3863603968607059E-3</v>
      </c>
      <c r="R304">
        <v>415</v>
      </c>
      <c r="S304">
        <v>-232</v>
      </c>
      <c r="T304">
        <v>-0.55903614457831319</v>
      </c>
      <c r="U304" t="s">
        <v>121</v>
      </c>
      <c r="V304">
        <v>0</v>
      </c>
    </row>
    <row r="305" spans="1:22" ht="13.5" customHeight="1">
      <c r="A305" s="73" t="s">
        <v>267</v>
      </c>
      <c r="B305" s="72" t="s">
        <v>120</v>
      </c>
      <c r="C305" s="73" t="s">
        <v>64</v>
      </c>
      <c r="D305" s="72" t="s">
        <v>366</v>
      </c>
      <c r="E305" s="72" t="s">
        <v>360</v>
      </c>
      <c r="F305" s="72" t="s">
        <v>97</v>
      </c>
      <c r="G305" s="73" t="s">
        <v>31</v>
      </c>
      <c r="H305" s="73" t="s">
        <v>31</v>
      </c>
      <c r="I305" s="72">
        <v>1</v>
      </c>
      <c r="J305" s="72">
        <v>23</v>
      </c>
      <c r="K305" s="72">
        <v>4</v>
      </c>
      <c r="L305" s="72">
        <v>10</v>
      </c>
      <c r="M305" s="72">
        <v>13</v>
      </c>
      <c r="N305" s="72">
        <v>51</v>
      </c>
      <c r="O305">
        <v>124754</v>
      </c>
      <c r="P305">
        <v>4.0880452730974559E-4</v>
      </c>
      <c r="Q305">
        <v>3.7502467267583393E-3</v>
      </c>
      <c r="R305">
        <v>468</v>
      </c>
      <c r="S305">
        <v>-417</v>
      </c>
      <c r="T305">
        <v>-0.89102564102564097</v>
      </c>
      <c r="U305" t="s">
        <v>121</v>
      </c>
      <c r="V305">
        <v>0</v>
      </c>
    </row>
    <row r="306" spans="1:22" ht="13.5" customHeight="1">
      <c r="A306" s="73" t="s">
        <v>267</v>
      </c>
      <c r="B306" s="72" t="s">
        <v>120</v>
      </c>
      <c r="C306" s="73" t="s">
        <v>64</v>
      </c>
      <c r="D306" s="72" t="s">
        <v>366</v>
      </c>
      <c r="E306" s="72" t="s">
        <v>361</v>
      </c>
      <c r="F306" s="72" t="s">
        <v>97</v>
      </c>
      <c r="G306" s="73" t="s">
        <v>31</v>
      </c>
      <c r="H306" s="73" t="s">
        <v>31</v>
      </c>
      <c r="I306" s="72">
        <v>1</v>
      </c>
      <c r="J306" s="72">
        <v>26</v>
      </c>
      <c r="K306" s="72">
        <v>4</v>
      </c>
      <c r="L306" s="72">
        <v>27</v>
      </c>
      <c r="M306" s="72">
        <v>35</v>
      </c>
      <c r="N306" s="72">
        <v>93</v>
      </c>
      <c r="O306">
        <v>122421</v>
      </c>
      <c r="P306">
        <v>7.5967358541426718E-4</v>
      </c>
      <c r="Q306">
        <v>5.6151384131618845E-3</v>
      </c>
      <c r="R306">
        <v>687</v>
      </c>
      <c r="S306">
        <v>-594</v>
      </c>
      <c r="T306">
        <v>-0.86462882096069871</v>
      </c>
      <c r="U306" t="s">
        <v>121</v>
      </c>
      <c r="V306">
        <v>1</v>
      </c>
    </row>
    <row r="307" spans="1:22" ht="13.5" customHeight="1">
      <c r="A307" s="73" t="s">
        <v>267</v>
      </c>
      <c r="B307" s="72" t="s">
        <v>120</v>
      </c>
      <c r="C307" s="73" t="s">
        <v>64</v>
      </c>
      <c r="D307" s="72" t="s">
        <v>367</v>
      </c>
      <c r="E307" s="72" t="s">
        <v>360</v>
      </c>
      <c r="F307" s="72" t="s">
        <v>107</v>
      </c>
      <c r="G307" s="73" t="s">
        <v>49</v>
      </c>
      <c r="H307" s="73" t="s">
        <v>49</v>
      </c>
      <c r="I307" s="72">
        <v>2</v>
      </c>
      <c r="J307" s="72">
        <v>10</v>
      </c>
      <c r="K307" s="72">
        <v>12</v>
      </c>
      <c r="L307" s="72">
        <v>20</v>
      </c>
      <c r="M307" s="72">
        <v>35</v>
      </c>
      <c r="N307" s="72">
        <v>79</v>
      </c>
      <c r="O307">
        <v>124754</v>
      </c>
      <c r="P307">
        <v>6.3324622857784119E-4</v>
      </c>
      <c r="Q307">
        <v>9.3292910193358363E-4</v>
      </c>
      <c r="R307">
        <v>116</v>
      </c>
      <c r="S307">
        <v>-37</v>
      </c>
      <c r="T307">
        <v>-0.31896551724137934</v>
      </c>
      <c r="U307" t="s">
        <v>121</v>
      </c>
      <c r="V307">
        <v>0</v>
      </c>
    </row>
    <row r="308" spans="1:22" ht="13.5" customHeight="1">
      <c r="A308" s="73" t="s">
        <v>267</v>
      </c>
      <c r="B308" s="72" t="s">
        <v>120</v>
      </c>
      <c r="C308" s="73" t="s">
        <v>64</v>
      </c>
      <c r="D308" s="72" t="s">
        <v>367</v>
      </c>
      <c r="E308" s="72" t="s">
        <v>361</v>
      </c>
      <c r="F308" s="72" t="s">
        <v>107</v>
      </c>
      <c r="G308" s="73" t="s">
        <v>49</v>
      </c>
      <c r="H308" s="73" t="s">
        <v>49</v>
      </c>
      <c r="I308" s="72">
        <v>2</v>
      </c>
      <c r="J308" s="72">
        <v>9</v>
      </c>
      <c r="K308" s="72">
        <v>9</v>
      </c>
      <c r="L308" s="72">
        <v>20</v>
      </c>
      <c r="M308" s="72">
        <v>71</v>
      </c>
      <c r="N308" s="72">
        <v>111</v>
      </c>
      <c r="O308">
        <v>122421</v>
      </c>
      <c r="P308">
        <v>9.0670718259122207E-4</v>
      </c>
      <c r="Q308">
        <v>1.4229305254170965E-3</v>
      </c>
      <c r="R308">
        <v>174</v>
      </c>
      <c r="S308">
        <v>-63</v>
      </c>
      <c r="T308">
        <v>-0.36206896551724133</v>
      </c>
      <c r="U308" t="s">
        <v>121</v>
      </c>
      <c r="V308">
        <v>0</v>
      </c>
    </row>
    <row r="309" spans="1:22" ht="13.5" customHeight="1">
      <c r="A309" s="73" t="s">
        <v>267</v>
      </c>
      <c r="B309" s="72" t="s">
        <v>120</v>
      </c>
      <c r="C309" s="73" t="s">
        <v>64</v>
      </c>
      <c r="D309" s="72" t="s">
        <v>367</v>
      </c>
      <c r="E309" s="72" t="s">
        <v>360</v>
      </c>
      <c r="F309" s="72" t="s">
        <v>108</v>
      </c>
      <c r="G309" s="73" t="s">
        <v>356</v>
      </c>
      <c r="H309" s="73" t="s">
        <v>50</v>
      </c>
      <c r="I309" s="72">
        <v>0</v>
      </c>
      <c r="J309" s="72">
        <v>7</v>
      </c>
      <c r="K309" s="72">
        <v>4</v>
      </c>
      <c r="L309" s="72">
        <v>11</v>
      </c>
      <c r="M309" s="72">
        <v>14</v>
      </c>
      <c r="N309" s="72">
        <v>36</v>
      </c>
      <c r="O309">
        <v>124754</v>
      </c>
      <c r="P309">
        <v>2.8856790163040867E-4</v>
      </c>
      <c r="Q309">
        <v>5.7965294821355894E-4</v>
      </c>
      <c r="R309">
        <v>72</v>
      </c>
      <c r="S309">
        <v>-36</v>
      </c>
      <c r="T309">
        <v>-0.5</v>
      </c>
      <c r="U309" t="s">
        <v>121</v>
      </c>
      <c r="V309">
        <v>0</v>
      </c>
    </row>
    <row r="310" spans="1:22" ht="13.5" customHeight="1">
      <c r="A310" s="73" t="s">
        <v>267</v>
      </c>
      <c r="B310" s="72" t="s">
        <v>120</v>
      </c>
      <c r="C310" s="73" t="s">
        <v>64</v>
      </c>
      <c r="D310" s="72" t="s">
        <v>367</v>
      </c>
      <c r="E310" s="72" t="s">
        <v>361</v>
      </c>
      <c r="F310" s="72" t="s">
        <v>108</v>
      </c>
      <c r="G310" s="73" t="s">
        <v>356</v>
      </c>
      <c r="H310" s="73" t="s">
        <v>50</v>
      </c>
      <c r="I310" s="72">
        <v>2</v>
      </c>
      <c r="J310" s="72">
        <v>5</v>
      </c>
      <c r="K310" s="72">
        <v>8</v>
      </c>
      <c r="L310" s="72">
        <v>20</v>
      </c>
      <c r="M310" s="72">
        <v>51</v>
      </c>
      <c r="N310" s="72">
        <v>86</v>
      </c>
      <c r="O310">
        <v>122421</v>
      </c>
      <c r="P310">
        <v>7.0249385317878467E-4</v>
      </c>
      <c r="Q310">
        <v>1.2915758497285608E-3</v>
      </c>
      <c r="R310">
        <v>158</v>
      </c>
      <c r="S310">
        <v>-72</v>
      </c>
      <c r="T310">
        <v>-0.45569620253164556</v>
      </c>
      <c r="U310" t="s">
        <v>121</v>
      </c>
      <c r="V310">
        <v>0</v>
      </c>
    </row>
    <row r="311" spans="1:22" ht="13.5" customHeight="1">
      <c r="A311" s="73" t="s">
        <v>267</v>
      </c>
      <c r="B311" s="72" t="s">
        <v>120</v>
      </c>
      <c r="C311" s="73" t="s">
        <v>64</v>
      </c>
      <c r="D311" s="72" t="s">
        <v>367</v>
      </c>
      <c r="E311" s="72" t="s">
        <v>360</v>
      </c>
      <c r="F311" s="72" t="s">
        <v>109</v>
      </c>
      <c r="G311" s="73" t="s">
        <v>51</v>
      </c>
      <c r="H311" s="73" t="s">
        <v>51</v>
      </c>
      <c r="I311" s="72">
        <v>1</v>
      </c>
      <c r="J311" s="72">
        <v>3</v>
      </c>
      <c r="K311" s="72">
        <v>2</v>
      </c>
      <c r="L311" s="72">
        <v>2</v>
      </c>
      <c r="M311" s="72">
        <v>1</v>
      </c>
      <c r="N311" s="72">
        <v>9</v>
      </c>
      <c r="O311">
        <v>124754</v>
      </c>
      <c r="P311">
        <v>7.2141975407602168E-5</v>
      </c>
      <c r="Q311">
        <v>6.0714918161349896E-5</v>
      </c>
      <c r="R311">
        <v>8</v>
      </c>
      <c r="S311">
        <v>1</v>
      </c>
      <c r="T311">
        <v>0.125</v>
      </c>
      <c r="U311" t="s">
        <v>121</v>
      </c>
      <c r="V311">
        <v>0</v>
      </c>
    </row>
    <row r="312" spans="1:22" ht="13.5" customHeight="1">
      <c r="A312" s="73" t="s">
        <v>267</v>
      </c>
      <c r="B312" s="72" t="s">
        <v>120</v>
      </c>
      <c r="C312" s="73" t="s">
        <v>64</v>
      </c>
      <c r="D312" s="72" t="s">
        <v>367</v>
      </c>
      <c r="E312" s="72" t="s">
        <v>361</v>
      </c>
      <c r="F312" s="72" t="s">
        <v>109</v>
      </c>
      <c r="G312" s="73" t="s">
        <v>51</v>
      </c>
      <c r="H312" s="73" t="s">
        <v>51</v>
      </c>
      <c r="I312" s="72">
        <v>2</v>
      </c>
      <c r="J312" s="72">
        <v>2</v>
      </c>
      <c r="K312" s="72">
        <v>1</v>
      </c>
      <c r="L312" s="72">
        <v>3</v>
      </c>
      <c r="M312" s="72">
        <v>1</v>
      </c>
      <c r="N312" s="72">
        <v>9</v>
      </c>
      <c r="O312">
        <v>122421</v>
      </c>
      <c r="P312">
        <v>7.351679858847747E-5</v>
      </c>
      <c r="Q312">
        <v>7.0243040921588693E-5</v>
      </c>
      <c r="R312">
        <v>9</v>
      </c>
      <c r="S312">
        <v>0</v>
      </c>
      <c r="T312">
        <v>0</v>
      </c>
      <c r="U312" t="s">
        <v>121</v>
      </c>
      <c r="V312">
        <v>0</v>
      </c>
    </row>
    <row r="313" spans="1:22" ht="13.5" customHeight="1">
      <c r="A313" s="73" t="s">
        <v>267</v>
      </c>
      <c r="B313" s="72" t="s">
        <v>122</v>
      </c>
      <c r="C313" s="73" t="s">
        <v>59</v>
      </c>
      <c r="D313" s="72" t="s">
        <v>366</v>
      </c>
      <c r="E313" s="72" t="s">
        <v>360</v>
      </c>
      <c r="F313" s="72" t="s">
        <v>78</v>
      </c>
      <c r="G313" s="73" t="s">
        <v>344</v>
      </c>
      <c r="H313" s="73" t="s">
        <v>35</v>
      </c>
      <c r="I313" s="72">
        <v>97</v>
      </c>
      <c r="J313" s="72">
        <v>174</v>
      </c>
      <c r="K313" s="72">
        <v>13</v>
      </c>
      <c r="L313" s="72">
        <v>1</v>
      </c>
      <c r="M313" s="72">
        <v>0</v>
      </c>
      <c r="N313" s="72">
        <v>285</v>
      </c>
      <c r="O313">
        <v>30398</v>
      </c>
      <c r="P313">
        <v>9.3756168168958477E-3</v>
      </c>
      <c r="Q313">
        <v>6.7803868389122836E-3</v>
      </c>
      <c r="R313">
        <v>206</v>
      </c>
      <c r="S313">
        <v>79</v>
      </c>
      <c r="T313">
        <v>0.38349514563106801</v>
      </c>
      <c r="U313" t="s">
        <v>123</v>
      </c>
      <c r="V313">
        <v>0</v>
      </c>
    </row>
    <row r="314" spans="1:22" ht="13.5" customHeight="1">
      <c r="A314" s="73" t="s">
        <v>267</v>
      </c>
      <c r="B314" s="72" t="s">
        <v>122</v>
      </c>
      <c r="C314" s="73" t="s">
        <v>59</v>
      </c>
      <c r="D314" s="72" t="s">
        <v>366</v>
      </c>
      <c r="E314" s="72" t="s">
        <v>361</v>
      </c>
      <c r="F314" s="72" t="s">
        <v>78</v>
      </c>
      <c r="G314" s="73" t="s">
        <v>344</v>
      </c>
      <c r="H314" s="73" t="s">
        <v>35</v>
      </c>
      <c r="I314" s="72">
        <v>73</v>
      </c>
      <c r="J314" s="72">
        <v>441</v>
      </c>
      <c r="K314" s="72">
        <v>22</v>
      </c>
      <c r="L314" s="72">
        <v>4</v>
      </c>
      <c r="M314" s="72">
        <v>2</v>
      </c>
      <c r="N314" s="72">
        <v>542</v>
      </c>
      <c r="O314">
        <v>30603</v>
      </c>
      <c r="P314">
        <v>1.7710681959285036E-2</v>
      </c>
      <c r="Q314">
        <v>9.7878252083859561E-3</v>
      </c>
      <c r="R314">
        <v>300</v>
      </c>
      <c r="S314">
        <v>242</v>
      </c>
      <c r="T314">
        <v>0.80666666666666664</v>
      </c>
      <c r="U314" t="s">
        <v>123</v>
      </c>
      <c r="V314">
        <v>0</v>
      </c>
    </row>
    <row r="315" spans="1:22" ht="13.5" customHeight="1">
      <c r="A315" s="73" t="s">
        <v>267</v>
      </c>
      <c r="B315" s="72" t="s">
        <v>122</v>
      </c>
      <c r="C315" s="73" t="s">
        <v>59</v>
      </c>
      <c r="D315" s="72" t="s">
        <v>366</v>
      </c>
      <c r="E315" s="72" t="s">
        <v>360</v>
      </c>
      <c r="F315" s="72" t="s">
        <v>80</v>
      </c>
      <c r="G315" s="73" t="s">
        <v>26</v>
      </c>
      <c r="H315" s="73" t="s">
        <v>26</v>
      </c>
      <c r="I315" s="72">
        <v>0</v>
      </c>
      <c r="J315" s="72">
        <v>23</v>
      </c>
      <c r="K315" s="72">
        <v>27</v>
      </c>
      <c r="L315" s="72">
        <v>36</v>
      </c>
      <c r="M315" s="72">
        <v>37</v>
      </c>
      <c r="N315" s="72">
        <v>123</v>
      </c>
      <c r="O315">
        <v>30398</v>
      </c>
      <c r="P315">
        <v>4.0463188367655771E-3</v>
      </c>
      <c r="Q315">
        <v>9.5893151573268572E-4</v>
      </c>
      <c r="R315">
        <v>29</v>
      </c>
      <c r="S315">
        <v>94</v>
      </c>
      <c r="T315">
        <v>3.2413793103448274</v>
      </c>
      <c r="U315" t="s">
        <v>123</v>
      </c>
      <c r="V315">
        <v>0</v>
      </c>
    </row>
    <row r="316" spans="1:22" ht="13.5" customHeight="1">
      <c r="A316" s="73" t="s">
        <v>267</v>
      </c>
      <c r="B316" s="72" t="s">
        <v>122</v>
      </c>
      <c r="C316" s="73" t="s">
        <v>59</v>
      </c>
      <c r="D316" s="72" t="s">
        <v>366</v>
      </c>
      <c r="E316" s="72" t="s">
        <v>361</v>
      </c>
      <c r="F316" s="72" t="s">
        <v>80</v>
      </c>
      <c r="G316" s="73" t="s">
        <v>26</v>
      </c>
      <c r="H316" s="73" t="s">
        <v>26</v>
      </c>
      <c r="I316" s="72">
        <v>1</v>
      </c>
      <c r="J316" s="72">
        <v>31</v>
      </c>
      <c r="K316" s="72">
        <v>34</v>
      </c>
      <c r="L316" s="72">
        <v>66</v>
      </c>
      <c r="M316" s="72">
        <v>75</v>
      </c>
      <c r="N316" s="72">
        <v>207</v>
      </c>
      <c r="O316">
        <v>30603</v>
      </c>
      <c r="P316">
        <v>6.764042740907754E-3</v>
      </c>
      <c r="Q316">
        <v>2.0154466291270501E-3</v>
      </c>
      <c r="R316">
        <v>62</v>
      </c>
      <c r="S316">
        <v>145</v>
      </c>
      <c r="T316">
        <v>2.338709677419355</v>
      </c>
      <c r="U316" t="s">
        <v>123</v>
      </c>
      <c r="V316">
        <v>0</v>
      </c>
    </row>
    <row r="317" spans="1:22" ht="13.5" customHeight="1">
      <c r="A317" s="73" t="s">
        <v>267</v>
      </c>
      <c r="B317" s="72" t="s">
        <v>122</v>
      </c>
      <c r="C317" s="73" t="s">
        <v>59</v>
      </c>
      <c r="D317" s="72" t="s">
        <v>366</v>
      </c>
      <c r="E317" s="72" t="s">
        <v>360</v>
      </c>
      <c r="F317" s="72" t="s">
        <v>81</v>
      </c>
      <c r="G317" s="73" t="s">
        <v>28</v>
      </c>
      <c r="H317" s="73" t="s">
        <v>28</v>
      </c>
      <c r="I317" s="72">
        <v>2</v>
      </c>
      <c r="J317" s="72">
        <v>102</v>
      </c>
      <c r="K317" s="72">
        <v>234</v>
      </c>
      <c r="L317" s="72">
        <v>497</v>
      </c>
      <c r="M317" s="72">
        <v>404</v>
      </c>
      <c r="N317" s="72">
        <v>1239</v>
      </c>
      <c r="O317">
        <v>30398</v>
      </c>
      <c r="P317">
        <v>4.0759260477663005E-2</v>
      </c>
      <c r="Q317">
        <v>3.3076831305177759E-2</v>
      </c>
      <c r="R317">
        <v>1005</v>
      </c>
      <c r="S317">
        <v>234</v>
      </c>
      <c r="T317">
        <v>0.23283582089552235</v>
      </c>
      <c r="U317" t="s">
        <v>123</v>
      </c>
      <c r="V317">
        <v>0</v>
      </c>
    </row>
    <row r="318" spans="1:22" ht="13.5" customHeight="1">
      <c r="A318" s="73" t="s">
        <v>267</v>
      </c>
      <c r="B318" s="72" t="s">
        <v>122</v>
      </c>
      <c r="C318" s="73" t="s">
        <v>59</v>
      </c>
      <c r="D318" s="72" t="s">
        <v>366</v>
      </c>
      <c r="E318" s="72" t="s">
        <v>361</v>
      </c>
      <c r="F318" s="72" t="s">
        <v>81</v>
      </c>
      <c r="G318" s="73" t="s">
        <v>28</v>
      </c>
      <c r="H318" s="73" t="s">
        <v>28</v>
      </c>
      <c r="I318" s="72">
        <v>1</v>
      </c>
      <c r="J318" s="72">
        <v>184</v>
      </c>
      <c r="K318" s="72">
        <v>280</v>
      </c>
      <c r="L318" s="72">
        <v>816</v>
      </c>
      <c r="M318" s="72">
        <v>915</v>
      </c>
      <c r="N318" s="72">
        <v>2196</v>
      </c>
      <c r="O318">
        <v>30603</v>
      </c>
      <c r="P318">
        <v>7.1757670816586613E-2</v>
      </c>
      <c r="Q318">
        <v>5.7872255065076053E-2</v>
      </c>
      <c r="R318">
        <v>1771</v>
      </c>
      <c r="S318">
        <v>425</v>
      </c>
      <c r="T318">
        <v>0.23997741389045735</v>
      </c>
      <c r="U318" t="s">
        <v>123</v>
      </c>
      <c r="V318">
        <v>0</v>
      </c>
    </row>
    <row r="319" spans="1:22" ht="13.5" customHeight="1">
      <c r="A319" s="73" t="s">
        <v>267</v>
      </c>
      <c r="B319" s="72" t="s">
        <v>122</v>
      </c>
      <c r="C319" s="73" t="s">
        <v>59</v>
      </c>
      <c r="D319" s="72" t="s">
        <v>366</v>
      </c>
      <c r="E319" s="72" t="s">
        <v>360</v>
      </c>
      <c r="F319" s="72" t="s">
        <v>82</v>
      </c>
      <c r="G319" s="73" t="s">
        <v>41</v>
      </c>
      <c r="H319" s="73" t="s">
        <v>41</v>
      </c>
      <c r="I319" s="72">
        <v>5</v>
      </c>
      <c r="J319" s="72">
        <v>0</v>
      </c>
      <c r="K319" s="72">
        <v>0</v>
      </c>
      <c r="L319" s="72">
        <v>0</v>
      </c>
      <c r="M319" s="72">
        <v>0</v>
      </c>
      <c r="N319" s="72">
        <v>5</v>
      </c>
      <c r="O319">
        <v>30398</v>
      </c>
      <c r="P319">
        <v>1.6448450555957628E-4</v>
      </c>
      <c r="Q319">
        <v>2.2986359032561615E-4</v>
      </c>
      <c r="R319">
        <v>7</v>
      </c>
      <c r="S319">
        <v>-2</v>
      </c>
      <c r="T319">
        <v>-0.2857142857142857</v>
      </c>
      <c r="U319" t="s">
        <v>123</v>
      </c>
      <c r="V319">
        <v>0</v>
      </c>
    </row>
    <row r="320" spans="1:22" ht="13.5" customHeight="1">
      <c r="A320" s="73" t="s">
        <v>267</v>
      </c>
      <c r="B320" s="72" t="s">
        <v>122</v>
      </c>
      <c r="C320" s="73" t="s">
        <v>59</v>
      </c>
      <c r="D320" s="72" t="s">
        <v>366</v>
      </c>
      <c r="E320" s="72" t="s">
        <v>361</v>
      </c>
      <c r="F320" s="72" t="s">
        <v>82</v>
      </c>
      <c r="G320" s="73" t="s">
        <v>41</v>
      </c>
      <c r="H320" s="73" t="s">
        <v>41</v>
      </c>
      <c r="I320" s="72">
        <v>0</v>
      </c>
      <c r="J320" s="72">
        <v>2</v>
      </c>
      <c r="K320" s="72">
        <v>0</v>
      </c>
      <c r="L320" s="72">
        <v>0</v>
      </c>
      <c r="M320" s="72">
        <v>0</v>
      </c>
      <c r="N320" s="72">
        <v>2</v>
      </c>
      <c r="O320">
        <v>30603</v>
      </c>
      <c r="P320">
        <v>6.5353069960461397E-5</v>
      </c>
      <c r="Q320">
        <v>1.7732203200915994E-4</v>
      </c>
      <c r="R320">
        <v>5</v>
      </c>
      <c r="S320">
        <v>-3</v>
      </c>
      <c r="T320">
        <v>-0.6</v>
      </c>
      <c r="U320" t="s">
        <v>123</v>
      </c>
      <c r="V320">
        <v>0</v>
      </c>
    </row>
    <row r="321" spans="1:22" ht="13.5" customHeight="1">
      <c r="A321" s="73" t="s">
        <v>267</v>
      </c>
      <c r="B321" s="72" t="s">
        <v>122</v>
      </c>
      <c r="C321" s="73" t="s">
        <v>59</v>
      </c>
      <c r="D321" s="72" t="s">
        <v>366</v>
      </c>
      <c r="E321" s="72" t="s">
        <v>360</v>
      </c>
      <c r="F321" s="72" t="s">
        <v>83</v>
      </c>
      <c r="G321" s="73" t="s">
        <v>27</v>
      </c>
      <c r="H321" s="73" t="s">
        <v>27</v>
      </c>
      <c r="I321" s="72">
        <v>1</v>
      </c>
      <c r="J321" s="72">
        <v>5</v>
      </c>
      <c r="K321" s="72">
        <v>11</v>
      </c>
      <c r="L321" s="72">
        <v>15</v>
      </c>
      <c r="M321" s="72">
        <v>13</v>
      </c>
      <c r="N321" s="72">
        <v>45</v>
      </c>
      <c r="O321">
        <v>30398</v>
      </c>
      <c r="P321">
        <v>1.4803605500361865E-3</v>
      </c>
      <c r="Q321">
        <v>1.1184681460272012E-3</v>
      </c>
      <c r="R321">
        <v>34</v>
      </c>
      <c r="S321">
        <v>11</v>
      </c>
      <c r="T321">
        <v>0.32352941176470584</v>
      </c>
      <c r="U321" t="s">
        <v>123</v>
      </c>
      <c r="V321">
        <v>0</v>
      </c>
    </row>
    <row r="322" spans="1:22" ht="13.5" customHeight="1">
      <c r="A322" s="73" t="s">
        <v>267</v>
      </c>
      <c r="B322" s="72" t="s">
        <v>122</v>
      </c>
      <c r="C322" s="73" t="s">
        <v>59</v>
      </c>
      <c r="D322" s="72" t="s">
        <v>366</v>
      </c>
      <c r="E322" s="72" t="s">
        <v>361</v>
      </c>
      <c r="F322" s="72" t="s">
        <v>83</v>
      </c>
      <c r="G322" s="73" t="s">
        <v>27</v>
      </c>
      <c r="H322" s="73" t="s">
        <v>27</v>
      </c>
      <c r="I322" s="72">
        <v>0</v>
      </c>
      <c r="J322" s="72">
        <v>18</v>
      </c>
      <c r="K322" s="72">
        <v>21</v>
      </c>
      <c r="L322" s="72">
        <v>18</v>
      </c>
      <c r="M322" s="72">
        <v>13</v>
      </c>
      <c r="N322" s="72">
        <v>70</v>
      </c>
      <c r="O322">
        <v>30603</v>
      </c>
      <c r="P322">
        <v>2.2873574486161488E-3</v>
      </c>
      <c r="Q322">
        <v>1.8065455767641828E-3</v>
      </c>
      <c r="R322">
        <v>55</v>
      </c>
      <c r="S322">
        <v>15</v>
      </c>
      <c r="T322">
        <v>0.27272727272727271</v>
      </c>
      <c r="U322" t="s">
        <v>123</v>
      </c>
      <c r="V322">
        <v>0</v>
      </c>
    </row>
    <row r="323" spans="1:22" ht="13.5" customHeight="1">
      <c r="A323" s="73" t="s">
        <v>267</v>
      </c>
      <c r="B323" s="72" t="s">
        <v>122</v>
      </c>
      <c r="C323" s="73" t="s">
        <v>59</v>
      </c>
      <c r="D323" s="72" t="s">
        <v>366</v>
      </c>
      <c r="E323" s="72" t="s">
        <v>360</v>
      </c>
      <c r="F323" s="72" t="s">
        <v>84</v>
      </c>
      <c r="G323" s="73" t="s">
        <v>345</v>
      </c>
      <c r="H323" s="73" t="s">
        <v>33</v>
      </c>
      <c r="I323" s="72">
        <v>22</v>
      </c>
      <c r="J323" s="72">
        <v>88</v>
      </c>
      <c r="K323" s="72">
        <v>90</v>
      </c>
      <c r="L323" s="72">
        <v>130</v>
      </c>
      <c r="M323" s="72">
        <v>111</v>
      </c>
      <c r="N323" s="72">
        <v>441</v>
      </c>
      <c r="O323">
        <v>30398</v>
      </c>
      <c r="P323">
        <v>1.4507533390354628E-2</v>
      </c>
      <c r="Q323">
        <v>1.1385225846706067E-2</v>
      </c>
      <c r="R323">
        <v>346</v>
      </c>
      <c r="S323">
        <v>95</v>
      </c>
      <c r="T323">
        <v>0.27456647398843925</v>
      </c>
      <c r="U323" t="s">
        <v>123</v>
      </c>
      <c r="V323">
        <v>0</v>
      </c>
    </row>
    <row r="324" spans="1:22" ht="13.5" customHeight="1">
      <c r="A324" s="73" t="s">
        <v>267</v>
      </c>
      <c r="B324" s="72" t="s">
        <v>122</v>
      </c>
      <c r="C324" s="73" t="s">
        <v>59</v>
      </c>
      <c r="D324" s="72" t="s">
        <v>366</v>
      </c>
      <c r="E324" s="72" t="s">
        <v>361</v>
      </c>
      <c r="F324" s="72" t="s">
        <v>84</v>
      </c>
      <c r="G324" s="73" t="s">
        <v>345</v>
      </c>
      <c r="H324" s="73" t="s">
        <v>33</v>
      </c>
      <c r="I324" s="72">
        <v>8</v>
      </c>
      <c r="J324" s="72">
        <v>129</v>
      </c>
      <c r="K324" s="72">
        <v>83</v>
      </c>
      <c r="L324" s="72">
        <v>127</v>
      </c>
      <c r="M324" s="72">
        <v>265</v>
      </c>
      <c r="N324" s="72">
        <v>612</v>
      </c>
      <c r="O324">
        <v>30603</v>
      </c>
      <c r="P324">
        <v>1.9998039407901187E-2</v>
      </c>
      <c r="Q324">
        <v>1.5026146348404538E-2</v>
      </c>
      <c r="R324">
        <v>460</v>
      </c>
      <c r="S324">
        <v>152</v>
      </c>
      <c r="T324">
        <v>0.33043478260869574</v>
      </c>
      <c r="U324" t="s">
        <v>123</v>
      </c>
      <c r="V324">
        <v>0</v>
      </c>
    </row>
    <row r="325" spans="1:22" ht="13.5" customHeight="1">
      <c r="A325" s="73" t="s">
        <v>267</v>
      </c>
      <c r="B325" s="72" t="s">
        <v>122</v>
      </c>
      <c r="C325" s="73" t="s">
        <v>59</v>
      </c>
      <c r="D325" s="72" t="s">
        <v>366</v>
      </c>
      <c r="E325" s="72" t="s">
        <v>360</v>
      </c>
      <c r="F325" s="72" t="s">
        <v>85</v>
      </c>
      <c r="G325" s="73" t="s">
        <v>346</v>
      </c>
      <c r="H325" s="73" t="s">
        <v>25</v>
      </c>
      <c r="I325" s="72">
        <v>2</v>
      </c>
      <c r="J325" s="72">
        <v>8</v>
      </c>
      <c r="K325" s="72">
        <v>9</v>
      </c>
      <c r="L325" s="72">
        <v>13</v>
      </c>
      <c r="M325" s="72">
        <v>14</v>
      </c>
      <c r="N325" s="72">
        <v>46</v>
      </c>
      <c r="O325">
        <v>30398</v>
      </c>
      <c r="P325">
        <v>1.5132574511481018E-3</v>
      </c>
      <c r="Q325">
        <v>3.8479089328219231E-3</v>
      </c>
      <c r="R325">
        <v>117</v>
      </c>
      <c r="S325">
        <v>-71</v>
      </c>
      <c r="T325">
        <v>-0.6068376068376069</v>
      </c>
      <c r="U325" t="s">
        <v>123</v>
      </c>
      <c r="V325">
        <v>0</v>
      </c>
    </row>
    <row r="326" spans="1:22" ht="13.5" customHeight="1">
      <c r="A326" s="73" t="s">
        <v>267</v>
      </c>
      <c r="B326" s="72" t="s">
        <v>122</v>
      </c>
      <c r="C326" s="73" t="s">
        <v>59</v>
      </c>
      <c r="D326" s="72" t="s">
        <v>366</v>
      </c>
      <c r="E326" s="72" t="s">
        <v>361</v>
      </c>
      <c r="F326" s="72" t="s">
        <v>85</v>
      </c>
      <c r="G326" s="73" t="s">
        <v>346</v>
      </c>
      <c r="H326" s="73" t="s">
        <v>25</v>
      </c>
      <c r="I326" s="72">
        <v>1</v>
      </c>
      <c r="J326" s="72">
        <v>11</v>
      </c>
      <c r="K326" s="72">
        <v>9</v>
      </c>
      <c r="L326" s="72">
        <v>34</v>
      </c>
      <c r="M326" s="72">
        <v>75</v>
      </c>
      <c r="N326" s="72">
        <v>130</v>
      </c>
      <c r="O326">
        <v>30603</v>
      </c>
      <c r="P326">
        <v>4.2479495474299902E-3</v>
      </c>
      <c r="Q326">
        <v>8.4250239252977518E-3</v>
      </c>
      <c r="R326">
        <v>258</v>
      </c>
      <c r="S326">
        <v>-128</v>
      </c>
      <c r="T326">
        <v>-0.49612403100775193</v>
      </c>
      <c r="U326" t="s">
        <v>123</v>
      </c>
      <c r="V326">
        <v>0</v>
      </c>
    </row>
    <row r="327" spans="1:22" ht="13.5" customHeight="1">
      <c r="A327" s="73" t="s">
        <v>267</v>
      </c>
      <c r="B327" s="72" t="s">
        <v>122</v>
      </c>
      <c r="C327" s="73" t="s">
        <v>59</v>
      </c>
      <c r="D327" s="72" t="s">
        <v>366</v>
      </c>
      <c r="E327" s="72" t="s">
        <v>360</v>
      </c>
      <c r="F327" s="72" t="s">
        <v>86</v>
      </c>
      <c r="G327" s="73" t="s">
        <v>347</v>
      </c>
      <c r="H327" s="73" t="s">
        <v>40</v>
      </c>
      <c r="I327" s="72">
        <v>0</v>
      </c>
      <c r="J327" s="72">
        <v>18</v>
      </c>
      <c r="K327" s="72">
        <v>16</v>
      </c>
      <c r="L327" s="72">
        <v>17</v>
      </c>
      <c r="M327" s="72">
        <v>9</v>
      </c>
      <c r="N327" s="72">
        <v>60</v>
      </c>
      <c r="O327">
        <v>30398</v>
      </c>
      <c r="P327">
        <v>1.9738140667149157E-3</v>
      </c>
      <c r="Q327">
        <v>1.340586000038578E-3</v>
      </c>
      <c r="R327">
        <v>41</v>
      </c>
      <c r="S327">
        <v>19</v>
      </c>
      <c r="T327">
        <v>0.46341463414634143</v>
      </c>
      <c r="U327" t="s">
        <v>123</v>
      </c>
      <c r="V327">
        <v>0</v>
      </c>
    </row>
    <row r="328" spans="1:22" ht="13.5" customHeight="1">
      <c r="A328" s="73" t="s">
        <v>267</v>
      </c>
      <c r="B328" s="72" t="s">
        <v>122</v>
      </c>
      <c r="C328" s="73" t="s">
        <v>59</v>
      </c>
      <c r="D328" s="72" t="s">
        <v>366</v>
      </c>
      <c r="E328" s="72" t="s">
        <v>361</v>
      </c>
      <c r="F328" s="72" t="s">
        <v>86</v>
      </c>
      <c r="G328" s="73" t="s">
        <v>347</v>
      </c>
      <c r="H328" s="73" t="s">
        <v>40</v>
      </c>
      <c r="I328" s="72">
        <v>0</v>
      </c>
      <c r="J328" s="72">
        <v>22</v>
      </c>
      <c r="K328" s="72">
        <v>21</v>
      </c>
      <c r="L328" s="72">
        <v>10</v>
      </c>
      <c r="M328" s="72">
        <v>5</v>
      </c>
      <c r="N328" s="72">
        <v>58</v>
      </c>
      <c r="O328">
        <v>30603</v>
      </c>
      <c r="P328">
        <v>1.8952390288533804E-3</v>
      </c>
      <c r="Q328">
        <v>1.3016328077373009E-3</v>
      </c>
      <c r="R328">
        <v>40</v>
      </c>
      <c r="S328">
        <v>18</v>
      </c>
      <c r="T328">
        <v>0.44999999999999996</v>
      </c>
      <c r="U328" t="s">
        <v>123</v>
      </c>
      <c r="V328">
        <v>0</v>
      </c>
    </row>
    <row r="329" spans="1:22" ht="13.5" customHeight="1">
      <c r="A329" s="73" t="s">
        <v>267</v>
      </c>
      <c r="B329" s="72" t="s">
        <v>122</v>
      </c>
      <c r="C329" s="73" t="s">
        <v>59</v>
      </c>
      <c r="D329" s="72" t="s">
        <v>366</v>
      </c>
      <c r="E329" s="72" t="s">
        <v>360</v>
      </c>
      <c r="F329" s="72" t="s">
        <v>87</v>
      </c>
      <c r="G329" s="73" t="s">
        <v>348</v>
      </c>
      <c r="H329" s="73" t="s">
        <v>38</v>
      </c>
      <c r="I329" s="72">
        <v>1</v>
      </c>
      <c r="J329" s="72">
        <v>8</v>
      </c>
      <c r="K329" s="72">
        <v>10</v>
      </c>
      <c r="L329" s="72">
        <v>9</v>
      </c>
      <c r="M329" s="72">
        <v>1</v>
      </c>
      <c r="N329" s="72">
        <v>29</v>
      </c>
      <c r="O329">
        <v>30398</v>
      </c>
      <c r="P329">
        <v>9.5401013224554246E-4</v>
      </c>
      <c r="Q329">
        <v>1.4119820533122197E-3</v>
      </c>
      <c r="R329">
        <v>43</v>
      </c>
      <c r="S329">
        <v>-14</v>
      </c>
      <c r="T329">
        <v>-0.32558139534883723</v>
      </c>
      <c r="U329" t="s">
        <v>123</v>
      </c>
      <c r="V329">
        <v>0</v>
      </c>
    </row>
    <row r="330" spans="1:22" ht="13.5" customHeight="1">
      <c r="A330" s="73" t="s">
        <v>267</v>
      </c>
      <c r="B330" s="72" t="s">
        <v>122</v>
      </c>
      <c r="C330" s="73" t="s">
        <v>59</v>
      </c>
      <c r="D330" s="72" t="s">
        <v>366</v>
      </c>
      <c r="E330" s="72" t="s">
        <v>361</v>
      </c>
      <c r="F330" s="72" t="s">
        <v>87</v>
      </c>
      <c r="G330" s="73" t="s">
        <v>348</v>
      </c>
      <c r="H330" s="73" t="s">
        <v>38</v>
      </c>
      <c r="I330" s="72">
        <v>1</v>
      </c>
      <c r="J330" s="72">
        <v>19</v>
      </c>
      <c r="K330" s="72">
        <v>7</v>
      </c>
      <c r="L330" s="72">
        <v>6</v>
      </c>
      <c r="M330" s="72">
        <v>1</v>
      </c>
      <c r="N330" s="72">
        <v>34</v>
      </c>
      <c r="O330">
        <v>30603</v>
      </c>
      <c r="P330">
        <v>1.1110021893278436E-3</v>
      </c>
      <c r="Q330">
        <v>1.2779467655300485E-3</v>
      </c>
      <c r="R330">
        <v>39</v>
      </c>
      <c r="S330">
        <v>-5</v>
      </c>
      <c r="T330">
        <v>-0.12820512820512819</v>
      </c>
      <c r="U330" t="s">
        <v>123</v>
      </c>
      <c r="V330">
        <v>0</v>
      </c>
    </row>
    <row r="331" spans="1:22" ht="13.5" customHeight="1">
      <c r="A331" s="73" t="s">
        <v>267</v>
      </c>
      <c r="B331" s="72" t="s">
        <v>122</v>
      </c>
      <c r="C331" s="73" t="s">
        <v>59</v>
      </c>
      <c r="D331" s="72" t="s">
        <v>366</v>
      </c>
      <c r="E331" s="72" t="s">
        <v>360</v>
      </c>
      <c r="F331" s="72" t="s">
        <v>88</v>
      </c>
      <c r="G331" s="73" t="s">
        <v>349</v>
      </c>
      <c r="H331" s="73" t="s">
        <v>34</v>
      </c>
      <c r="I331" s="72">
        <v>2</v>
      </c>
      <c r="J331" s="72">
        <v>8</v>
      </c>
      <c r="K331" s="72">
        <v>9</v>
      </c>
      <c r="L331" s="72">
        <v>14</v>
      </c>
      <c r="M331" s="72">
        <v>4</v>
      </c>
      <c r="N331" s="72">
        <v>37</v>
      </c>
      <c r="O331">
        <v>30398</v>
      </c>
      <c r="P331">
        <v>1.2171853411408644E-3</v>
      </c>
      <c r="Q331">
        <v>1.1176036370409718E-3</v>
      </c>
      <c r="R331">
        <v>34</v>
      </c>
      <c r="S331">
        <v>3</v>
      </c>
      <c r="T331">
        <v>8.8235294117646967E-2</v>
      </c>
      <c r="U331" t="s">
        <v>123</v>
      </c>
      <c r="V331">
        <v>0</v>
      </c>
    </row>
    <row r="332" spans="1:22" ht="13.5" customHeight="1">
      <c r="A332" s="73" t="s">
        <v>267</v>
      </c>
      <c r="B332" s="72" t="s">
        <v>122</v>
      </c>
      <c r="C332" s="73" t="s">
        <v>59</v>
      </c>
      <c r="D332" s="72" t="s">
        <v>366</v>
      </c>
      <c r="E332" s="72" t="s">
        <v>361</v>
      </c>
      <c r="F332" s="72" t="s">
        <v>88</v>
      </c>
      <c r="G332" s="73" t="s">
        <v>349</v>
      </c>
      <c r="H332" s="73" t="s">
        <v>34</v>
      </c>
      <c r="I332" s="72">
        <v>2</v>
      </c>
      <c r="J332" s="72">
        <v>8</v>
      </c>
      <c r="K332" s="72">
        <v>6</v>
      </c>
      <c r="L332" s="72">
        <v>8</v>
      </c>
      <c r="M332" s="72">
        <v>11</v>
      </c>
      <c r="N332" s="72">
        <v>35</v>
      </c>
      <c r="O332">
        <v>30603</v>
      </c>
      <c r="P332">
        <v>1.1436787243080744E-3</v>
      </c>
      <c r="Q332">
        <v>1.2230512595980576E-3</v>
      </c>
      <c r="R332">
        <v>37</v>
      </c>
      <c r="S332">
        <v>-2</v>
      </c>
      <c r="T332">
        <v>-5.4054054054054057E-2</v>
      </c>
      <c r="U332" t="s">
        <v>123</v>
      </c>
      <c r="V332">
        <v>0</v>
      </c>
    </row>
    <row r="333" spans="1:22" ht="13.5" customHeight="1">
      <c r="A333" s="73" t="s">
        <v>267</v>
      </c>
      <c r="B333" s="72" t="s">
        <v>122</v>
      </c>
      <c r="C333" s="73" t="s">
        <v>59</v>
      </c>
      <c r="D333" s="72" t="s">
        <v>366</v>
      </c>
      <c r="E333" s="72" t="s">
        <v>360</v>
      </c>
      <c r="F333" s="72" t="s">
        <v>89</v>
      </c>
      <c r="G333" s="73" t="s">
        <v>350</v>
      </c>
      <c r="H333" s="73" t="s">
        <v>39</v>
      </c>
      <c r="I333" s="72">
        <v>0</v>
      </c>
      <c r="J333" s="72">
        <v>0</v>
      </c>
      <c r="K333" s="72">
        <v>3</v>
      </c>
      <c r="L333" s="72">
        <v>6</v>
      </c>
      <c r="M333" s="72">
        <v>1</v>
      </c>
      <c r="N333" s="72">
        <v>10</v>
      </c>
      <c r="O333">
        <v>30398</v>
      </c>
      <c r="P333">
        <v>3.2896901111915256E-4</v>
      </c>
      <c r="Q333">
        <v>1.5175508049617312E-4</v>
      </c>
      <c r="R333">
        <v>5</v>
      </c>
      <c r="S333">
        <v>5</v>
      </c>
      <c r="T333">
        <v>1</v>
      </c>
      <c r="U333" t="s">
        <v>123</v>
      </c>
      <c r="V333">
        <v>0</v>
      </c>
    </row>
    <row r="334" spans="1:22" ht="13.5" customHeight="1">
      <c r="A334" s="73" t="s">
        <v>267</v>
      </c>
      <c r="B334" s="72" t="s">
        <v>122</v>
      </c>
      <c r="C334" s="73" t="s">
        <v>59</v>
      </c>
      <c r="D334" s="72" t="s">
        <v>366</v>
      </c>
      <c r="E334" s="72" t="s">
        <v>361</v>
      </c>
      <c r="F334" s="72" t="s">
        <v>89</v>
      </c>
      <c r="G334" s="73" t="s">
        <v>350</v>
      </c>
      <c r="H334" s="73" t="s">
        <v>39</v>
      </c>
      <c r="I334" s="72">
        <v>0</v>
      </c>
      <c r="J334" s="72">
        <v>3</v>
      </c>
      <c r="K334" s="72">
        <v>0</v>
      </c>
      <c r="L334" s="72">
        <v>2</v>
      </c>
      <c r="M334" s="72">
        <v>4</v>
      </c>
      <c r="N334" s="72">
        <v>9</v>
      </c>
      <c r="O334">
        <v>30603</v>
      </c>
      <c r="P334">
        <v>2.9408881482207626E-4</v>
      </c>
      <c r="Q334">
        <v>2.0551288308885864E-4</v>
      </c>
      <c r="R334">
        <v>6</v>
      </c>
      <c r="S334">
        <v>3</v>
      </c>
      <c r="T334">
        <v>0.5</v>
      </c>
      <c r="U334" t="s">
        <v>123</v>
      </c>
      <c r="V334">
        <v>0</v>
      </c>
    </row>
    <row r="335" spans="1:22" ht="13.5" customHeight="1">
      <c r="A335" s="73" t="s">
        <v>267</v>
      </c>
      <c r="B335" s="72" t="s">
        <v>122</v>
      </c>
      <c r="C335" s="73" t="s">
        <v>59</v>
      </c>
      <c r="D335" s="72" t="s">
        <v>366</v>
      </c>
      <c r="E335" s="72" t="s">
        <v>360</v>
      </c>
      <c r="F335" s="72" t="s">
        <v>90</v>
      </c>
      <c r="G335" s="73" t="s">
        <v>351</v>
      </c>
      <c r="H335" s="73" t="s">
        <v>37</v>
      </c>
      <c r="I335" s="72">
        <v>4</v>
      </c>
      <c r="J335" s="72">
        <v>14</v>
      </c>
      <c r="K335" s="72">
        <v>6</v>
      </c>
      <c r="L335" s="72">
        <v>2</v>
      </c>
      <c r="M335" s="72">
        <v>1</v>
      </c>
      <c r="N335" s="72">
        <v>27</v>
      </c>
      <c r="O335">
        <v>30398</v>
      </c>
      <c r="P335">
        <v>8.8821633002171194E-4</v>
      </c>
      <c r="Q335">
        <v>5.6475732480023276E-4</v>
      </c>
      <c r="R335">
        <v>17</v>
      </c>
      <c r="S335">
        <v>10</v>
      </c>
      <c r="T335">
        <v>0.58823529411764697</v>
      </c>
      <c r="U335" t="s">
        <v>123</v>
      </c>
      <c r="V335">
        <v>0</v>
      </c>
    </row>
    <row r="336" spans="1:22" ht="13.5" customHeight="1">
      <c r="A336" s="73" t="s">
        <v>267</v>
      </c>
      <c r="B336" s="72" t="s">
        <v>122</v>
      </c>
      <c r="C336" s="73" t="s">
        <v>59</v>
      </c>
      <c r="D336" s="72" t="s">
        <v>366</v>
      </c>
      <c r="E336" s="72" t="s">
        <v>361</v>
      </c>
      <c r="F336" s="72" t="s">
        <v>90</v>
      </c>
      <c r="G336" s="73" t="s">
        <v>351</v>
      </c>
      <c r="H336" s="73" t="s">
        <v>37</v>
      </c>
      <c r="I336" s="72">
        <v>3</v>
      </c>
      <c r="J336" s="72">
        <v>21</v>
      </c>
      <c r="K336" s="72">
        <v>4</v>
      </c>
      <c r="L336" s="72">
        <v>2</v>
      </c>
      <c r="M336" s="72">
        <v>0</v>
      </c>
      <c r="N336" s="72">
        <v>30</v>
      </c>
      <c r="O336">
        <v>30603</v>
      </c>
      <c r="P336">
        <v>9.802960494069209E-4</v>
      </c>
      <c r="Q336">
        <v>5.7015251579797593E-4</v>
      </c>
      <c r="R336">
        <v>17</v>
      </c>
      <c r="S336">
        <v>13</v>
      </c>
      <c r="T336">
        <v>0.76470588235294112</v>
      </c>
      <c r="U336" t="s">
        <v>123</v>
      </c>
      <c r="V336">
        <v>0</v>
      </c>
    </row>
    <row r="337" spans="1:22" ht="13.5" customHeight="1">
      <c r="A337" s="73" t="s">
        <v>267</v>
      </c>
      <c r="B337" s="72" t="s">
        <v>122</v>
      </c>
      <c r="C337" s="73" t="s">
        <v>59</v>
      </c>
      <c r="D337" s="72" t="s">
        <v>366</v>
      </c>
      <c r="E337" s="72" t="s">
        <v>360</v>
      </c>
      <c r="F337" s="72" t="s">
        <v>91</v>
      </c>
      <c r="G337" s="73" t="s">
        <v>352</v>
      </c>
      <c r="H337" s="73" t="s">
        <v>29</v>
      </c>
      <c r="I337" s="72">
        <v>9</v>
      </c>
      <c r="J337" s="72">
        <v>35</v>
      </c>
      <c r="K337" s="72">
        <v>37</v>
      </c>
      <c r="L337" s="72">
        <v>33</v>
      </c>
      <c r="M337" s="72">
        <v>17</v>
      </c>
      <c r="N337" s="72">
        <v>131</v>
      </c>
      <c r="O337">
        <v>30398</v>
      </c>
      <c r="P337">
        <v>4.3094940456608983E-3</v>
      </c>
      <c r="Q337">
        <v>3.4150560725363876E-3</v>
      </c>
      <c r="R337">
        <v>104</v>
      </c>
      <c r="S337">
        <v>27</v>
      </c>
      <c r="T337">
        <v>0.25961538461538458</v>
      </c>
      <c r="U337" t="s">
        <v>123</v>
      </c>
      <c r="V337">
        <v>0</v>
      </c>
    </row>
    <row r="338" spans="1:22" ht="13.5" customHeight="1">
      <c r="A338" s="73" t="s">
        <v>267</v>
      </c>
      <c r="B338" s="72" t="s">
        <v>122</v>
      </c>
      <c r="C338" s="73" t="s">
        <v>59</v>
      </c>
      <c r="D338" s="72" t="s">
        <v>366</v>
      </c>
      <c r="E338" s="72" t="s">
        <v>361</v>
      </c>
      <c r="F338" s="72" t="s">
        <v>91</v>
      </c>
      <c r="G338" s="73" t="s">
        <v>352</v>
      </c>
      <c r="H338" s="73" t="s">
        <v>29</v>
      </c>
      <c r="I338" s="72">
        <v>2</v>
      </c>
      <c r="J338" s="72">
        <v>40</v>
      </c>
      <c r="K338" s="72">
        <v>25</v>
      </c>
      <c r="L338" s="72">
        <v>26</v>
      </c>
      <c r="M338" s="72">
        <v>34</v>
      </c>
      <c r="N338" s="72">
        <v>127</v>
      </c>
      <c r="O338">
        <v>30603</v>
      </c>
      <c r="P338">
        <v>4.1499199424892986E-3</v>
      </c>
      <c r="Q338">
        <v>3.3231791747438382E-3</v>
      </c>
      <c r="R338">
        <v>102</v>
      </c>
      <c r="S338">
        <v>25</v>
      </c>
      <c r="T338">
        <v>0.24509803921568629</v>
      </c>
      <c r="U338" t="s">
        <v>123</v>
      </c>
      <c r="V338">
        <v>0</v>
      </c>
    </row>
    <row r="339" spans="1:22" ht="13.5" customHeight="1">
      <c r="A339" s="73" t="s">
        <v>267</v>
      </c>
      <c r="B339" s="72" t="s">
        <v>122</v>
      </c>
      <c r="C339" s="73" t="s">
        <v>59</v>
      </c>
      <c r="D339" s="72" t="s">
        <v>366</v>
      </c>
      <c r="E339" s="72" t="s">
        <v>360</v>
      </c>
      <c r="F339" s="72" t="s">
        <v>92</v>
      </c>
      <c r="G339" s="73" t="s">
        <v>353</v>
      </c>
      <c r="H339" s="73" t="s">
        <v>30</v>
      </c>
      <c r="I339" s="72">
        <v>0</v>
      </c>
      <c r="J339" s="72">
        <v>15</v>
      </c>
      <c r="K339" s="72">
        <v>20</v>
      </c>
      <c r="L339" s="72">
        <v>28</v>
      </c>
      <c r="M339" s="72">
        <v>23</v>
      </c>
      <c r="N339" s="72">
        <v>86</v>
      </c>
      <c r="O339">
        <v>30398</v>
      </c>
      <c r="P339">
        <v>2.829133495624712E-3</v>
      </c>
      <c r="Q339">
        <v>1.4829141023426633E-3</v>
      </c>
      <c r="R339">
        <v>45</v>
      </c>
      <c r="S339">
        <v>41</v>
      </c>
      <c r="T339">
        <v>0.9111111111111112</v>
      </c>
      <c r="U339" t="s">
        <v>123</v>
      </c>
      <c r="V339">
        <v>0</v>
      </c>
    </row>
    <row r="340" spans="1:22" ht="13.5" customHeight="1">
      <c r="A340" s="73" t="s">
        <v>267</v>
      </c>
      <c r="B340" s="72" t="s">
        <v>122</v>
      </c>
      <c r="C340" s="73" t="s">
        <v>59</v>
      </c>
      <c r="D340" s="72" t="s">
        <v>366</v>
      </c>
      <c r="E340" s="72" t="s">
        <v>361</v>
      </c>
      <c r="F340" s="72" t="s">
        <v>92</v>
      </c>
      <c r="G340" s="73" t="s">
        <v>353</v>
      </c>
      <c r="H340" s="73" t="s">
        <v>30</v>
      </c>
      <c r="I340" s="72">
        <v>1</v>
      </c>
      <c r="J340" s="72">
        <v>12</v>
      </c>
      <c r="K340" s="72">
        <v>12</v>
      </c>
      <c r="L340" s="72">
        <v>30</v>
      </c>
      <c r="M340" s="72">
        <v>43</v>
      </c>
      <c r="N340" s="72">
        <v>98</v>
      </c>
      <c r="O340">
        <v>30603</v>
      </c>
      <c r="P340">
        <v>3.2023004280626083E-3</v>
      </c>
      <c r="Q340">
        <v>2.6386975787045489E-3</v>
      </c>
      <c r="R340">
        <v>81</v>
      </c>
      <c r="S340">
        <v>17</v>
      </c>
      <c r="T340">
        <v>0.20987654320987659</v>
      </c>
      <c r="U340" t="s">
        <v>123</v>
      </c>
      <c r="V340">
        <v>0</v>
      </c>
    </row>
    <row r="341" spans="1:22" ht="13.5" customHeight="1">
      <c r="A341" s="73" t="s">
        <v>267</v>
      </c>
      <c r="B341" s="72" t="s">
        <v>122</v>
      </c>
      <c r="C341" s="73" t="s">
        <v>59</v>
      </c>
      <c r="D341" s="72" t="s">
        <v>366</v>
      </c>
      <c r="E341" s="72" t="s">
        <v>360</v>
      </c>
      <c r="F341" s="72" t="s">
        <v>93</v>
      </c>
      <c r="G341" s="73" t="s">
        <v>354</v>
      </c>
      <c r="H341" s="73" t="s">
        <v>42</v>
      </c>
      <c r="I341" s="72">
        <v>0</v>
      </c>
      <c r="J341" s="72">
        <v>2</v>
      </c>
      <c r="K341" s="72">
        <v>1</v>
      </c>
      <c r="L341" s="72">
        <v>1</v>
      </c>
      <c r="M341" s="72">
        <v>1</v>
      </c>
      <c r="N341" s="72">
        <v>5</v>
      </c>
      <c r="O341">
        <v>30398</v>
      </c>
      <c r="P341">
        <v>1.6448450555957628E-4</v>
      </c>
      <c r="Q341">
        <v>1.0541789410186882E-4</v>
      </c>
      <c r="R341">
        <v>3</v>
      </c>
      <c r="S341">
        <v>2</v>
      </c>
      <c r="T341">
        <v>0.66666666666666674</v>
      </c>
      <c r="U341" t="s">
        <v>123</v>
      </c>
      <c r="V341">
        <v>0</v>
      </c>
    </row>
    <row r="342" spans="1:22" ht="13.5" customHeight="1">
      <c r="A342" s="73" t="s">
        <v>267</v>
      </c>
      <c r="B342" s="72" t="s">
        <v>122</v>
      </c>
      <c r="C342" s="73" t="s">
        <v>59</v>
      </c>
      <c r="D342" s="72" t="s">
        <v>366</v>
      </c>
      <c r="E342" s="72" t="s">
        <v>361</v>
      </c>
      <c r="F342" s="72" t="s">
        <v>93</v>
      </c>
      <c r="G342" s="73" t="s">
        <v>354</v>
      </c>
      <c r="H342" s="73" t="s">
        <v>42</v>
      </c>
      <c r="I342" s="72">
        <v>0</v>
      </c>
      <c r="J342" s="72">
        <v>3</v>
      </c>
      <c r="K342" s="72">
        <v>1</v>
      </c>
      <c r="L342" s="72">
        <v>1</v>
      </c>
      <c r="M342" s="72">
        <v>1</v>
      </c>
      <c r="N342" s="72">
        <v>6</v>
      </c>
      <c r="O342">
        <v>30603</v>
      </c>
      <c r="P342">
        <v>1.9605920988138416E-4</v>
      </c>
      <c r="Q342">
        <v>1.2844555193053666E-4</v>
      </c>
      <c r="R342">
        <v>4</v>
      </c>
      <c r="S342">
        <v>2</v>
      </c>
      <c r="T342">
        <v>0.5</v>
      </c>
      <c r="U342" t="s">
        <v>123</v>
      </c>
      <c r="V342">
        <v>0</v>
      </c>
    </row>
    <row r="343" spans="1:22" ht="13.5" customHeight="1">
      <c r="A343" s="73" t="s">
        <v>267</v>
      </c>
      <c r="B343" s="72" t="s">
        <v>122</v>
      </c>
      <c r="C343" s="73" t="s">
        <v>59</v>
      </c>
      <c r="D343" s="72" t="s">
        <v>366</v>
      </c>
      <c r="E343" s="72" t="s">
        <v>360</v>
      </c>
      <c r="F343" s="72" t="s">
        <v>94</v>
      </c>
      <c r="G343" s="73" t="s">
        <v>36</v>
      </c>
      <c r="H343" s="73" t="s">
        <v>36</v>
      </c>
      <c r="I343" s="72">
        <v>14</v>
      </c>
      <c r="J343" s="72">
        <v>11</v>
      </c>
      <c r="K343" s="72">
        <v>2</v>
      </c>
      <c r="L343" s="72">
        <v>3</v>
      </c>
      <c r="M343" s="72">
        <v>0</v>
      </c>
      <c r="N343" s="72">
        <v>30</v>
      </c>
      <c r="O343">
        <v>30398</v>
      </c>
      <c r="P343">
        <v>9.8690703335745783E-4</v>
      </c>
      <c r="Q343">
        <v>9.0732339598185356E-4</v>
      </c>
      <c r="R343">
        <v>28</v>
      </c>
      <c r="S343">
        <v>2</v>
      </c>
      <c r="T343">
        <v>7.1428571428571397E-2</v>
      </c>
      <c r="U343" t="s">
        <v>123</v>
      </c>
      <c r="V343">
        <v>0</v>
      </c>
    </row>
    <row r="344" spans="1:22" ht="13.5" customHeight="1">
      <c r="A344" s="73" t="s">
        <v>267</v>
      </c>
      <c r="B344" s="72" t="s">
        <v>122</v>
      </c>
      <c r="C344" s="73" t="s">
        <v>59</v>
      </c>
      <c r="D344" s="72" t="s">
        <v>366</v>
      </c>
      <c r="E344" s="72" t="s">
        <v>361</v>
      </c>
      <c r="F344" s="72" t="s">
        <v>94</v>
      </c>
      <c r="G344" s="73" t="s">
        <v>36</v>
      </c>
      <c r="H344" s="73" t="s">
        <v>36</v>
      </c>
      <c r="I344" s="72">
        <v>7</v>
      </c>
      <c r="J344" s="72">
        <v>9</v>
      </c>
      <c r="K344" s="72">
        <v>0</v>
      </c>
      <c r="L344" s="72">
        <v>5</v>
      </c>
      <c r="M344" s="72">
        <v>1</v>
      </c>
      <c r="N344" s="72">
        <v>22</v>
      </c>
      <c r="O344">
        <v>30603</v>
      </c>
      <c r="P344">
        <v>7.1888376956507532E-4</v>
      </c>
      <c r="Q344">
        <v>6.1052108205611477E-4</v>
      </c>
      <c r="R344">
        <v>19</v>
      </c>
      <c r="S344">
        <v>3</v>
      </c>
      <c r="T344">
        <v>0.15789473684210531</v>
      </c>
      <c r="U344" t="s">
        <v>123</v>
      </c>
      <c r="V344">
        <v>0</v>
      </c>
    </row>
    <row r="345" spans="1:22" ht="13.5" customHeight="1">
      <c r="A345" s="73" t="s">
        <v>267</v>
      </c>
      <c r="B345" s="72" t="s">
        <v>122</v>
      </c>
      <c r="C345" s="73" t="s">
        <v>59</v>
      </c>
      <c r="D345" s="72" t="s">
        <v>366</v>
      </c>
      <c r="E345" s="72" t="s">
        <v>360</v>
      </c>
      <c r="F345" s="72" t="s">
        <v>95</v>
      </c>
      <c r="G345" s="73" t="s">
        <v>355</v>
      </c>
      <c r="H345" s="73" t="s">
        <v>43</v>
      </c>
      <c r="I345" s="72">
        <v>0</v>
      </c>
      <c r="J345" s="72">
        <v>4</v>
      </c>
      <c r="K345" s="72">
        <v>0</v>
      </c>
      <c r="L345" s="72">
        <v>1</v>
      </c>
      <c r="M345" s="72">
        <v>0</v>
      </c>
      <c r="N345" s="72">
        <v>5</v>
      </c>
      <c r="O345">
        <v>30398</v>
      </c>
      <c r="P345">
        <v>1.6448450555957628E-4</v>
      </c>
      <c r="Q345">
        <v>3.8789480867447722E-4</v>
      </c>
      <c r="R345">
        <v>12</v>
      </c>
      <c r="S345">
        <v>-7</v>
      </c>
      <c r="T345">
        <v>-0.58333333333333326</v>
      </c>
      <c r="U345" t="s">
        <v>123</v>
      </c>
      <c r="V345">
        <v>0</v>
      </c>
    </row>
    <row r="346" spans="1:22" ht="13.5" customHeight="1">
      <c r="A346" s="73" t="s">
        <v>267</v>
      </c>
      <c r="B346" s="72" t="s">
        <v>122</v>
      </c>
      <c r="C346" s="73" t="s">
        <v>59</v>
      </c>
      <c r="D346" s="72" t="s">
        <v>366</v>
      </c>
      <c r="E346" s="72" t="s">
        <v>361</v>
      </c>
      <c r="F346" s="72" t="s">
        <v>95</v>
      </c>
      <c r="G346" s="73" t="s">
        <v>355</v>
      </c>
      <c r="H346" s="73" t="s">
        <v>43</v>
      </c>
      <c r="I346" s="72">
        <v>0</v>
      </c>
      <c r="J346" s="72">
        <v>4</v>
      </c>
      <c r="K346" s="72">
        <v>0</v>
      </c>
      <c r="L346" s="72">
        <v>0</v>
      </c>
      <c r="M346" s="72">
        <v>0</v>
      </c>
      <c r="N346" s="72">
        <v>4</v>
      </c>
      <c r="O346">
        <v>30603</v>
      </c>
      <c r="P346">
        <v>1.3070613992092279E-4</v>
      </c>
      <c r="Q346">
        <v>3.2508311784263023E-4</v>
      </c>
      <c r="R346">
        <v>10</v>
      </c>
      <c r="S346">
        <v>-6</v>
      </c>
      <c r="T346">
        <v>-0.6</v>
      </c>
      <c r="U346" t="s">
        <v>123</v>
      </c>
      <c r="V346">
        <v>0</v>
      </c>
    </row>
    <row r="347" spans="1:22" ht="13.5" customHeight="1">
      <c r="A347" s="73" t="s">
        <v>267</v>
      </c>
      <c r="B347" s="72" t="s">
        <v>122</v>
      </c>
      <c r="C347" s="73" t="s">
        <v>59</v>
      </c>
      <c r="D347" s="72" t="s">
        <v>366</v>
      </c>
      <c r="E347" s="72" t="s">
        <v>360</v>
      </c>
      <c r="F347" s="72" t="s">
        <v>96</v>
      </c>
      <c r="G347" s="73" t="s">
        <v>32</v>
      </c>
      <c r="H347" s="73" t="s">
        <v>32</v>
      </c>
      <c r="I347" s="72">
        <v>184</v>
      </c>
      <c r="J347" s="72">
        <v>127</v>
      </c>
      <c r="K347" s="72">
        <v>7</v>
      </c>
      <c r="L347" s="72">
        <v>13</v>
      </c>
      <c r="M347" s="72">
        <v>20</v>
      </c>
      <c r="N347" s="72">
        <v>351</v>
      </c>
      <c r="O347">
        <v>30398</v>
      </c>
      <c r="P347">
        <v>1.1546812290282255E-2</v>
      </c>
      <c r="Q347">
        <v>5.0169086297646428E-3</v>
      </c>
      <c r="R347">
        <v>153</v>
      </c>
      <c r="S347">
        <v>198</v>
      </c>
      <c r="T347">
        <v>1.2941176470588234</v>
      </c>
      <c r="U347" t="s">
        <v>123</v>
      </c>
      <c r="V347">
        <v>0</v>
      </c>
    </row>
    <row r="348" spans="1:22" ht="13.5" customHeight="1">
      <c r="A348" s="73" t="s">
        <v>267</v>
      </c>
      <c r="B348" s="72" t="s">
        <v>122</v>
      </c>
      <c r="C348" s="73" t="s">
        <v>59</v>
      </c>
      <c r="D348" s="72" t="s">
        <v>366</v>
      </c>
      <c r="E348" s="72" t="s">
        <v>361</v>
      </c>
      <c r="F348" s="72" t="s">
        <v>96</v>
      </c>
      <c r="G348" s="73" t="s">
        <v>32</v>
      </c>
      <c r="H348" s="73" t="s">
        <v>32</v>
      </c>
      <c r="I348" s="72">
        <v>96</v>
      </c>
      <c r="J348" s="72">
        <v>106</v>
      </c>
      <c r="K348" s="72">
        <v>9</v>
      </c>
      <c r="L348" s="72">
        <v>18</v>
      </c>
      <c r="M348" s="72">
        <v>69</v>
      </c>
      <c r="N348" s="72">
        <v>298</v>
      </c>
      <c r="O348">
        <v>30603</v>
      </c>
      <c r="P348">
        <v>9.7376074241087469E-3</v>
      </c>
      <c r="Q348">
        <v>3.3863603968607059E-3</v>
      </c>
      <c r="R348">
        <v>104</v>
      </c>
      <c r="S348">
        <v>194</v>
      </c>
      <c r="T348">
        <v>1.8653846153846154</v>
      </c>
      <c r="U348" t="s">
        <v>123</v>
      </c>
      <c r="V348">
        <v>0</v>
      </c>
    </row>
    <row r="349" spans="1:22" ht="13.5" customHeight="1">
      <c r="A349" s="73" t="s">
        <v>267</v>
      </c>
      <c r="B349" s="72" t="s">
        <v>122</v>
      </c>
      <c r="C349" s="73" t="s">
        <v>59</v>
      </c>
      <c r="D349" s="72" t="s">
        <v>366</v>
      </c>
      <c r="E349" s="72" t="s">
        <v>360</v>
      </c>
      <c r="F349" s="72" t="s">
        <v>97</v>
      </c>
      <c r="G349" s="73" t="s">
        <v>31</v>
      </c>
      <c r="H349" s="73" t="s">
        <v>31</v>
      </c>
      <c r="I349" s="72">
        <v>11</v>
      </c>
      <c r="J349" s="72">
        <v>37</v>
      </c>
      <c r="K349" s="72">
        <v>12</v>
      </c>
      <c r="L349" s="72">
        <v>28</v>
      </c>
      <c r="M349" s="72">
        <v>26</v>
      </c>
      <c r="N349" s="72">
        <v>114</v>
      </c>
      <c r="O349">
        <v>30398</v>
      </c>
      <c r="P349">
        <v>3.7502467267583393E-3</v>
      </c>
      <c r="Q349">
        <v>3.7502467267583393E-3</v>
      </c>
      <c r="R349">
        <v>114</v>
      </c>
      <c r="S349">
        <v>0</v>
      </c>
      <c r="T349">
        <v>0</v>
      </c>
      <c r="U349" t="s">
        <v>123</v>
      </c>
      <c r="V349">
        <v>0</v>
      </c>
    </row>
    <row r="350" spans="1:22" ht="13.5" customHeight="1">
      <c r="A350" s="73" t="s">
        <v>267</v>
      </c>
      <c r="B350" s="72" t="s">
        <v>122</v>
      </c>
      <c r="C350" s="73" t="s">
        <v>59</v>
      </c>
      <c r="D350" s="72" t="s">
        <v>366</v>
      </c>
      <c r="E350" s="72" t="s">
        <v>361</v>
      </c>
      <c r="F350" s="72" t="s">
        <v>97</v>
      </c>
      <c r="G350" s="73" t="s">
        <v>31</v>
      </c>
      <c r="H350" s="73" t="s">
        <v>31</v>
      </c>
      <c r="I350" s="72">
        <v>4</v>
      </c>
      <c r="J350" s="72">
        <v>46</v>
      </c>
      <c r="K350" s="72">
        <v>23</v>
      </c>
      <c r="L350" s="72">
        <v>47</v>
      </c>
      <c r="M350" s="72">
        <v>69</v>
      </c>
      <c r="N350" s="72">
        <v>189</v>
      </c>
      <c r="O350">
        <v>30603</v>
      </c>
      <c r="P350">
        <v>6.1758651112636016E-3</v>
      </c>
      <c r="Q350">
        <v>5.6151384131618845E-3</v>
      </c>
      <c r="R350">
        <v>172</v>
      </c>
      <c r="S350">
        <v>17</v>
      </c>
      <c r="T350">
        <v>9.8837209302325535E-2</v>
      </c>
      <c r="U350" t="s">
        <v>123</v>
      </c>
      <c r="V350">
        <v>0</v>
      </c>
    </row>
    <row r="351" spans="1:22" ht="13.5" customHeight="1">
      <c r="A351" s="73" t="s">
        <v>267</v>
      </c>
      <c r="B351" s="72" t="s">
        <v>122</v>
      </c>
      <c r="C351" s="73" t="s">
        <v>59</v>
      </c>
      <c r="D351" s="72" t="s">
        <v>367</v>
      </c>
      <c r="E351" s="72" t="s">
        <v>360</v>
      </c>
      <c r="F351" s="72" t="s">
        <v>107</v>
      </c>
      <c r="G351" s="73" t="s">
        <v>49</v>
      </c>
      <c r="H351" s="73" t="s">
        <v>49</v>
      </c>
      <c r="I351" s="72">
        <v>1</v>
      </c>
      <c r="J351" s="72">
        <v>4</v>
      </c>
      <c r="K351" s="72">
        <v>3</v>
      </c>
      <c r="L351" s="72">
        <v>11</v>
      </c>
      <c r="M351" s="72">
        <v>19</v>
      </c>
      <c r="N351" s="72">
        <v>38</v>
      </c>
      <c r="O351">
        <v>30398</v>
      </c>
      <c r="P351">
        <v>1.2500822422527797E-3</v>
      </c>
      <c r="Q351">
        <v>9.3292910193358363E-4</v>
      </c>
      <c r="R351">
        <v>28</v>
      </c>
      <c r="S351">
        <v>10</v>
      </c>
      <c r="T351">
        <v>0.35714285714285721</v>
      </c>
      <c r="U351" t="s">
        <v>123</v>
      </c>
      <c r="V351">
        <v>0</v>
      </c>
    </row>
    <row r="352" spans="1:22" ht="13.5" customHeight="1">
      <c r="A352" s="73" t="s">
        <v>267</v>
      </c>
      <c r="B352" s="72" t="s">
        <v>122</v>
      </c>
      <c r="C352" s="73" t="s">
        <v>59</v>
      </c>
      <c r="D352" s="72" t="s">
        <v>367</v>
      </c>
      <c r="E352" s="72" t="s">
        <v>361</v>
      </c>
      <c r="F352" s="72" t="s">
        <v>107</v>
      </c>
      <c r="G352" s="73" t="s">
        <v>49</v>
      </c>
      <c r="H352" s="73" t="s">
        <v>49</v>
      </c>
      <c r="I352" s="72">
        <v>5</v>
      </c>
      <c r="J352" s="72">
        <v>2</v>
      </c>
      <c r="K352" s="72">
        <v>5</v>
      </c>
      <c r="L352" s="72">
        <v>11</v>
      </c>
      <c r="M352" s="72">
        <v>37</v>
      </c>
      <c r="N352" s="72">
        <v>60</v>
      </c>
      <c r="O352">
        <v>30603</v>
      </c>
      <c r="P352">
        <v>1.9605920988138418E-3</v>
      </c>
      <c r="Q352">
        <v>1.4229305254170965E-3</v>
      </c>
      <c r="R352">
        <v>44</v>
      </c>
      <c r="S352">
        <v>16</v>
      </c>
      <c r="T352">
        <v>0.36363636363636354</v>
      </c>
      <c r="U352" t="s">
        <v>123</v>
      </c>
      <c r="V352">
        <v>0</v>
      </c>
    </row>
    <row r="353" spans="1:22" ht="13.5" customHeight="1">
      <c r="A353" s="73" t="s">
        <v>267</v>
      </c>
      <c r="B353" s="72" t="s">
        <v>122</v>
      </c>
      <c r="C353" s="73" t="s">
        <v>59</v>
      </c>
      <c r="D353" s="72" t="s">
        <v>367</v>
      </c>
      <c r="E353" s="72" t="s">
        <v>360</v>
      </c>
      <c r="F353" s="72" t="s">
        <v>108</v>
      </c>
      <c r="G353" s="73" t="s">
        <v>356</v>
      </c>
      <c r="H353" s="73" t="s">
        <v>50</v>
      </c>
      <c r="I353" s="72">
        <v>1</v>
      </c>
      <c r="J353" s="72">
        <v>9</v>
      </c>
      <c r="K353" s="72">
        <v>5</v>
      </c>
      <c r="L353" s="72">
        <v>9</v>
      </c>
      <c r="M353" s="72">
        <v>10</v>
      </c>
      <c r="N353" s="72">
        <v>34</v>
      </c>
      <c r="O353">
        <v>30398</v>
      </c>
      <c r="P353">
        <v>1.1184946378051187E-3</v>
      </c>
      <c r="Q353">
        <v>5.7965294821355894E-4</v>
      </c>
      <c r="R353">
        <v>18</v>
      </c>
      <c r="S353">
        <v>16</v>
      </c>
      <c r="T353">
        <v>0.88888888888888884</v>
      </c>
      <c r="U353" t="s">
        <v>123</v>
      </c>
      <c r="V353">
        <v>0</v>
      </c>
    </row>
    <row r="354" spans="1:22" ht="13.5" customHeight="1">
      <c r="A354" s="73" t="s">
        <v>267</v>
      </c>
      <c r="B354" s="72" t="s">
        <v>122</v>
      </c>
      <c r="C354" s="73" t="s">
        <v>59</v>
      </c>
      <c r="D354" s="72" t="s">
        <v>367</v>
      </c>
      <c r="E354" s="72" t="s">
        <v>361</v>
      </c>
      <c r="F354" s="72" t="s">
        <v>108</v>
      </c>
      <c r="G354" s="73" t="s">
        <v>356</v>
      </c>
      <c r="H354" s="73" t="s">
        <v>50</v>
      </c>
      <c r="I354" s="72">
        <v>1</v>
      </c>
      <c r="J354" s="72">
        <v>8</v>
      </c>
      <c r="K354" s="72">
        <v>7</v>
      </c>
      <c r="L354" s="72">
        <v>16</v>
      </c>
      <c r="M354" s="72">
        <v>57</v>
      </c>
      <c r="N354" s="72">
        <v>89</v>
      </c>
      <c r="O354">
        <v>30603</v>
      </c>
      <c r="P354">
        <v>2.9082116132405321E-3</v>
      </c>
      <c r="Q354">
        <v>1.2915758497285608E-3</v>
      </c>
      <c r="R354">
        <v>40</v>
      </c>
      <c r="S354">
        <v>49</v>
      </c>
      <c r="T354">
        <v>1.2250000000000001</v>
      </c>
      <c r="U354" t="s">
        <v>123</v>
      </c>
      <c r="V354">
        <v>0</v>
      </c>
    </row>
    <row r="355" spans="1:22" ht="13.5" customHeight="1">
      <c r="A355" s="73" t="s">
        <v>267</v>
      </c>
      <c r="B355" s="72" t="s">
        <v>122</v>
      </c>
      <c r="C355" s="73" t="s">
        <v>59</v>
      </c>
      <c r="D355" s="72" t="s">
        <v>367</v>
      </c>
      <c r="E355" s="72" t="s">
        <v>360</v>
      </c>
      <c r="F355" s="72" t="s">
        <v>109</v>
      </c>
      <c r="G355" s="73" t="s">
        <v>51</v>
      </c>
      <c r="H355" s="73" t="s">
        <v>51</v>
      </c>
      <c r="I355" s="72">
        <v>0</v>
      </c>
      <c r="J355" s="72">
        <v>2</v>
      </c>
      <c r="K355" s="72">
        <v>0</v>
      </c>
      <c r="L355" s="72">
        <v>0</v>
      </c>
      <c r="M355" s="72">
        <v>0</v>
      </c>
      <c r="N355" s="72">
        <v>2</v>
      </c>
      <c r="O355">
        <v>30398</v>
      </c>
      <c r="P355">
        <v>6.5793802223830508E-5</v>
      </c>
      <c r="Q355">
        <v>6.0714918161349896E-5</v>
      </c>
      <c r="R355">
        <v>2</v>
      </c>
      <c r="S355">
        <v>0</v>
      </c>
      <c r="T355">
        <v>0</v>
      </c>
      <c r="U355" t="s">
        <v>123</v>
      </c>
      <c r="V355">
        <v>0</v>
      </c>
    </row>
    <row r="356" spans="1:22" ht="13.5" customHeight="1">
      <c r="A356" s="73" t="s">
        <v>267</v>
      </c>
      <c r="B356" s="72" t="s">
        <v>122</v>
      </c>
      <c r="C356" s="73" t="s">
        <v>59</v>
      </c>
      <c r="D356" s="72" t="s">
        <v>367</v>
      </c>
      <c r="E356" s="72" t="s">
        <v>361</v>
      </c>
      <c r="F356" s="72" t="s">
        <v>109</v>
      </c>
      <c r="G356" s="73" t="s">
        <v>51</v>
      </c>
      <c r="H356" s="73" t="s">
        <v>51</v>
      </c>
      <c r="I356" s="72">
        <v>0</v>
      </c>
      <c r="J356" s="72">
        <v>1</v>
      </c>
      <c r="K356" s="72">
        <v>1</v>
      </c>
      <c r="L356" s="72">
        <v>2</v>
      </c>
      <c r="M356" s="72">
        <v>1</v>
      </c>
      <c r="N356" s="72">
        <v>5</v>
      </c>
      <c r="O356">
        <v>30603</v>
      </c>
      <c r="P356">
        <v>1.6338267490115349E-4</v>
      </c>
      <c r="Q356">
        <v>7.0243040921588693E-5</v>
      </c>
      <c r="R356">
        <v>2</v>
      </c>
      <c r="S356">
        <v>3</v>
      </c>
      <c r="T356">
        <v>1.5</v>
      </c>
      <c r="U356" t="s">
        <v>123</v>
      </c>
      <c r="V356">
        <v>0</v>
      </c>
    </row>
    <row r="357" spans="1:22" ht="13.5" customHeight="1">
      <c r="A357" s="73" t="s">
        <v>267</v>
      </c>
      <c r="B357" s="72" t="s">
        <v>124</v>
      </c>
      <c r="C357" s="73" t="s">
        <v>57</v>
      </c>
      <c r="D357" s="72" t="s">
        <v>366</v>
      </c>
      <c r="E357" s="72" t="s">
        <v>360</v>
      </c>
      <c r="F357" s="72" t="s">
        <v>78</v>
      </c>
      <c r="G357" s="73" t="s">
        <v>344</v>
      </c>
      <c r="H357" s="73" t="s">
        <v>35</v>
      </c>
      <c r="I357" s="72">
        <v>234</v>
      </c>
      <c r="J357" s="72">
        <v>397</v>
      </c>
      <c r="K357" s="72">
        <v>11</v>
      </c>
      <c r="L357" s="72">
        <v>13</v>
      </c>
      <c r="M357" s="72">
        <v>4</v>
      </c>
      <c r="N357" s="72">
        <v>659</v>
      </c>
      <c r="O357">
        <v>81083</v>
      </c>
      <c r="P357">
        <v>8.1274743164411779E-3</v>
      </c>
      <c r="Q357">
        <v>6.7803868389122836E-3</v>
      </c>
      <c r="R357">
        <v>550</v>
      </c>
      <c r="S357">
        <v>109</v>
      </c>
      <c r="T357">
        <v>0.19818181818181824</v>
      </c>
      <c r="U357" t="s">
        <v>125</v>
      </c>
      <c r="V357">
        <v>0</v>
      </c>
    </row>
    <row r="358" spans="1:22" ht="13.5" customHeight="1">
      <c r="A358" s="73" t="s">
        <v>267</v>
      </c>
      <c r="B358" s="72" t="s">
        <v>124</v>
      </c>
      <c r="C358" s="73" t="s">
        <v>57</v>
      </c>
      <c r="D358" s="72" t="s">
        <v>366</v>
      </c>
      <c r="E358" s="72" t="s">
        <v>361</v>
      </c>
      <c r="F358" s="72" t="s">
        <v>78</v>
      </c>
      <c r="G358" s="73" t="s">
        <v>344</v>
      </c>
      <c r="H358" s="73" t="s">
        <v>35</v>
      </c>
      <c r="I358" s="72">
        <v>128</v>
      </c>
      <c r="J358" s="72">
        <v>809</v>
      </c>
      <c r="K358" s="72">
        <v>35</v>
      </c>
      <c r="L358" s="72">
        <v>14</v>
      </c>
      <c r="M358" s="72">
        <v>14</v>
      </c>
      <c r="N358" s="72">
        <v>1000</v>
      </c>
      <c r="O358">
        <v>77854</v>
      </c>
      <c r="P358">
        <v>1.2844555193053664E-2</v>
      </c>
      <c r="Q358">
        <v>9.7878252083859561E-3</v>
      </c>
      <c r="R358">
        <v>762</v>
      </c>
      <c r="S358">
        <v>238</v>
      </c>
      <c r="T358">
        <v>0.31233595800524938</v>
      </c>
      <c r="U358" t="s">
        <v>125</v>
      </c>
      <c r="V358">
        <v>0</v>
      </c>
    </row>
    <row r="359" spans="1:22" ht="13.5" customHeight="1">
      <c r="A359" s="73" t="s">
        <v>267</v>
      </c>
      <c r="B359" s="72" t="s">
        <v>124</v>
      </c>
      <c r="C359" s="73" t="s">
        <v>57</v>
      </c>
      <c r="D359" s="72" t="s">
        <v>366</v>
      </c>
      <c r="E359" s="72" t="s">
        <v>360</v>
      </c>
      <c r="F359" s="72" t="s">
        <v>80</v>
      </c>
      <c r="G359" s="73" t="s">
        <v>26</v>
      </c>
      <c r="H359" s="73" t="s">
        <v>26</v>
      </c>
      <c r="I359" s="72">
        <v>3</v>
      </c>
      <c r="J359" s="72">
        <v>17</v>
      </c>
      <c r="K359" s="72">
        <v>12</v>
      </c>
      <c r="L359" s="72">
        <v>24</v>
      </c>
      <c r="M359" s="72">
        <v>16</v>
      </c>
      <c r="N359" s="72">
        <v>72</v>
      </c>
      <c r="O359">
        <v>81083</v>
      </c>
      <c r="P359">
        <v>8.8797898449736686E-4</v>
      </c>
      <c r="Q359">
        <v>9.5893151573268572E-4</v>
      </c>
      <c r="R359">
        <v>78</v>
      </c>
      <c r="S359">
        <v>-6</v>
      </c>
      <c r="T359">
        <v>-7.6923076923076872E-2</v>
      </c>
      <c r="U359" t="s">
        <v>125</v>
      </c>
      <c r="V359">
        <v>0</v>
      </c>
    </row>
    <row r="360" spans="1:22" ht="13.5" customHeight="1">
      <c r="A360" s="73" t="s">
        <v>267</v>
      </c>
      <c r="B360" s="72" t="s">
        <v>124</v>
      </c>
      <c r="C360" s="73" t="s">
        <v>57</v>
      </c>
      <c r="D360" s="72" t="s">
        <v>366</v>
      </c>
      <c r="E360" s="72" t="s">
        <v>361</v>
      </c>
      <c r="F360" s="72" t="s">
        <v>80</v>
      </c>
      <c r="G360" s="73" t="s">
        <v>26</v>
      </c>
      <c r="H360" s="73" t="s">
        <v>26</v>
      </c>
      <c r="I360" s="72">
        <v>4</v>
      </c>
      <c r="J360" s="72">
        <v>14</v>
      </c>
      <c r="K360" s="72">
        <v>16</v>
      </c>
      <c r="L360" s="72">
        <v>28</v>
      </c>
      <c r="M360" s="72">
        <v>38</v>
      </c>
      <c r="N360" s="72">
        <v>100</v>
      </c>
      <c r="O360">
        <v>77854</v>
      </c>
      <c r="P360">
        <v>1.2844555193053664E-3</v>
      </c>
      <c r="Q360">
        <v>2.0154466291270501E-3</v>
      </c>
      <c r="R360">
        <v>157</v>
      </c>
      <c r="S360">
        <v>-57</v>
      </c>
      <c r="T360">
        <v>-0.36305732484076436</v>
      </c>
      <c r="U360" t="s">
        <v>125</v>
      </c>
      <c r="V360">
        <v>0</v>
      </c>
    </row>
    <row r="361" spans="1:22" ht="13.5" customHeight="1">
      <c r="A361" s="73" t="s">
        <v>267</v>
      </c>
      <c r="B361" s="72" t="s">
        <v>124</v>
      </c>
      <c r="C361" s="73" t="s">
        <v>57</v>
      </c>
      <c r="D361" s="72" t="s">
        <v>366</v>
      </c>
      <c r="E361" s="72" t="s">
        <v>360</v>
      </c>
      <c r="F361" s="72" t="s">
        <v>81</v>
      </c>
      <c r="G361" s="73" t="s">
        <v>28</v>
      </c>
      <c r="H361" s="73" t="s">
        <v>28</v>
      </c>
      <c r="I361" s="72">
        <v>31</v>
      </c>
      <c r="J361" s="72">
        <v>197</v>
      </c>
      <c r="K361" s="72">
        <v>472</v>
      </c>
      <c r="L361" s="72">
        <v>1198</v>
      </c>
      <c r="M361" s="72">
        <v>1324</v>
      </c>
      <c r="N361" s="72">
        <v>3222</v>
      </c>
      <c r="O361">
        <v>81083</v>
      </c>
      <c r="P361">
        <v>3.973705955625717E-2</v>
      </c>
      <c r="Q361">
        <v>3.3076831305177759E-2</v>
      </c>
      <c r="R361">
        <v>2682</v>
      </c>
      <c r="S361">
        <v>540</v>
      </c>
      <c r="T361">
        <v>0.20134228187919456</v>
      </c>
      <c r="U361" t="s">
        <v>125</v>
      </c>
      <c r="V361">
        <v>0</v>
      </c>
    </row>
    <row r="362" spans="1:22" ht="13.5" customHeight="1">
      <c r="A362" s="73" t="s">
        <v>267</v>
      </c>
      <c r="B362" s="72" t="s">
        <v>124</v>
      </c>
      <c r="C362" s="73" t="s">
        <v>57</v>
      </c>
      <c r="D362" s="72" t="s">
        <v>366</v>
      </c>
      <c r="E362" s="72" t="s">
        <v>361</v>
      </c>
      <c r="F362" s="72" t="s">
        <v>81</v>
      </c>
      <c r="G362" s="73" t="s">
        <v>28</v>
      </c>
      <c r="H362" s="73" t="s">
        <v>28</v>
      </c>
      <c r="I362" s="72">
        <v>25</v>
      </c>
      <c r="J362" s="72">
        <v>341</v>
      </c>
      <c r="K362" s="72">
        <v>672</v>
      </c>
      <c r="L362" s="72">
        <v>2161</v>
      </c>
      <c r="M362" s="72">
        <v>3004</v>
      </c>
      <c r="N362" s="72">
        <v>6203</v>
      </c>
      <c r="O362">
        <v>77854</v>
      </c>
      <c r="P362">
        <v>7.9674775862511885E-2</v>
      </c>
      <c r="Q362">
        <v>5.7872255065076053E-2</v>
      </c>
      <c r="R362">
        <v>4506</v>
      </c>
      <c r="S362">
        <v>1697</v>
      </c>
      <c r="T362">
        <v>0.37660896582334669</v>
      </c>
      <c r="U362" t="s">
        <v>125</v>
      </c>
      <c r="V362">
        <v>0</v>
      </c>
    </row>
    <row r="363" spans="1:22" ht="13.5" customHeight="1">
      <c r="A363" s="73" t="s">
        <v>267</v>
      </c>
      <c r="B363" s="72" t="s">
        <v>124</v>
      </c>
      <c r="C363" s="73" t="s">
        <v>57</v>
      </c>
      <c r="D363" s="72" t="s">
        <v>366</v>
      </c>
      <c r="E363" s="72" t="s">
        <v>360</v>
      </c>
      <c r="F363" s="72" t="s">
        <v>82</v>
      </c>
      <c r="G363" s="73" t="s">
        <v>41</v>
      </c>
      <c r="H363" s="73" t="s">
        <v>41</v>
      </c>
      <c r="I363" s="72">
        <v>11</v>
      </c>
      <c r="J363" s="72">
        <v>4</v>
      </c>
      <c r="K363" s="72">
        <v>0</v>
      </c>
      <c r="L363" s="72">
        <v>0</v>
      </c>
      <c r="M363" s="72">
        <v>0</v>
      </c>
      <c r="N363" s="72">
        <v>15</v>
      </c>
      <c r="O363">
        <v>81083</v>
      </c>
      <c r="P363">
        <v>1.8499562177028478E-4</v>
      </c>
      <c r="Q363">
        <v>2.2986359032561615E-4</v>
      </c>
      <c r="R363">
        <v>19</v>
      </c>
      <c r="S363">
        <v>-4</v>
      </c>
      <c r="T363">
        <v>-0.21052631578947367</v>
      </c>
      <c r="U363" t="s">
        <v>125</v>
      </c>
      <c r="V363">
        <v>0</v>
      </c>
    </row>
    <row r="364" spans="1:22" ht="13.5" customHeight="1">
      <c r="A364" s="73" t="s">
        <v>267</v>
      </c>
      <c r="B364" s="72" t="s">
        <v>124</v>
      </c>
      <c r="C364" s="73" t="s">
        <v>57</v>
      </c>
      <c r="D364" s="72" t="s">
        <v>366</v>
      </c>
      <c r="E364" s="72" t="s">
        <v>361</v>
      </c>
      <c r="F364" s="72" t="s">
        <v>82</v>
      </c>
      <c r="G364" s="73" t="s">
        <v>41</v>
      </c>
      <c r="H364" s="73" t="s">
        <v>41</v>
      </c>
      <c r="I364" s="72">
        <v>18</v>
      </c>
      <c r="J364" s="72">
        <v>4</v>
      </c>
      <c r="K364" s="72">
        <v>0</v>
      </c>
      <c r="L364" s="72">
        <v>0</v>
      </c>
      <c r="M364" s="72">
        <v>0</v>
      </c>
      <c r="N364" s="72">
        <v>22</v>
      </c>
      <c r="O364">
        <v>77854</v>
      </c>
      <c r="P364">
        <v>2.8258021424718065E-4</v>
      </c>
      <c r="Q364">
        <v>1.7732203200915994E-4</v>
      </c>
      <c r="R364">
        <v>14</v>
      </c>
      <c r="S364">
        <v>8</v>
      </c>
      <c r="T364">
        <v>0.5714285714285714</v>
      </c>
      <c r="U364" t="s">
        <v>125</v>
      </c>
      <c r="V364">
        <v>0</v>
      </c>
    </row>
    <row r="365" spans="1:22" ht="13.5" customHeight="1">
      <c r="A365" s="73" t="s">
        <v>267</v>
      </c>
      <c r="B365" s="72" t="s">
        <v>124</v>
      </c>
      <c r="C365" s="73" t="s">
        <v>57</v>
      </c>
      <c r="D365" s="72" t="s">
        <v>366</v>
      </c>
      <c r="E365" s="72" t="s">
        <v>360</v>
      </c>
      <c r="F365" s="72" t="s">
        <v>83</v>
      </c>
      <c r="G365" s="73" t="s">
        <v>27</v>
      </c>
      <c r="H365" s="73" t="s">
        <v>27</v>
      </c>
      <c r="I365" s="72">
        <v>1</v>
      </c>
      <c r="J365" s="72">
        <v>13</v>
      </c>
      <c r="K365" s="72">
        <v>8</v>
      </c>
      <c r="L365" s="72">
        <v>18</v>
      </c>
      <c r="M365" s="72">
        <v>16</v>
      </c>
      <c r="N365" s="72">
        <v>56</v>
      </c>
      <c r="O365">
        <v>81083</v>
      </c>
      <c r="P365">
        <v>6.9065032127572977E-4</v>
      </c>
      <c r="Q365">
        <v>1.1184681460272012E-3</v>
      </c>
      <c r="R365">
        <v>91</v>
      </c>
      <c r="S365">
        <v>-35</v>
      </c>
      <c r="T365">
        <v>-0.38461538461538458</v>
      </c>
      <c r="U365" t="s">
        <v>125</v>
      </c>
      <c r="V365">
        <v>0</v>
      </c>
    </row>
    <row r="366" spans="1:22" ht="13.5" customHeight="1">
      <c r="A366" s="73" t="s">
        <v>267</v>
      </c>
      <c r="B366" s="72" t="s">
        <v>124</v>
      </c>
      <c r="C366" s="73" t="s">
        <v>57</v>
      </c>
      <c r="D366" s="72" t="s">
        <v>366</v>
      </c>
      <c r="E366" s="72" t="s">
        <v>361</v>
      </c>
      <c r="F366" s="72" t="s">
        <v>83</v>
      </c>
      <c r="G366" s="73" t="s">
        <v>27</v>
      </c>
      <c r="H366" s="73" t="s">
        <v>27</v>
      </c>
      <c r="I366" s="72">
        <v>0</v>
      </c>
      <c r="J366" s="72">
        <v>10</v>
      </c>
      <c r="K366" s="72">
        <v>15</v>
      </c>
      <c r="L366" s="72">
        <v>15</v>
      </c>
      <c r="M366" s="72">
        <v>26</v>
      </c>
      <c r="N366" s="72">
        <v>66</v>
      </c>
      <c r="O366">
        <v>77854</v>
      </c>
      <c r="P366">
        <v>8.4774064274154189E-4</v>
      </c>
      <c r="Q366">
        <v>1.8065455767641828E-3</v>
      </c>
      <c r="R366">
        <v>141</v>
      </c>
      <c r="S366">
        <v>-75</v>
      </c>
      <c r="T366">
        <v>-0.53191489361702127</v>
      </c>
      <c r="U366" t="s">
        <v>125</v>
      </c>
      <c r="V366">
        <v>0</v>
      </c>
    </row>
    <row r="367" spans="1:22" ht="13.5" customHeight="1">
      <c r="A367" s="73" t="s">
        <v>267</v>
      </c>
      <c r="B367" s="72" t="s">
        <v>124</v>
      </c>
      <c r="C367" s="73" t="s">
        <v>57</v>
      </c>
      <c r="D367" s="72" t="s">
        <v>366</v>
      </c>
      <c r="E367" s="72" t="s">
        <v>360</v>
      </c>
      <c r="F367" s="72" t="s">
        <v>84</v>
      </c>
      <c r="G367" s="73" t="s">
        <v>345</v>
      </c>
      <c r="H367" s="73" t="s">
        <v>33</v>
      </c>
      <c r="I367" s="72">
        <v>63</v>
      </c>
      <c r="J367" s="72">
        <v>231</v>
      </c>
      <c r="K367" s="72">
        <v>164</v>
      </c>
      <c r="L367" s="72">
        <v>287</v>
      </c>
      <c r="M367" s="72">
        <v>226</v>
      </c>
      <c r="N367" s="72">
        <v>971</v>
      </c>
      <c r="O367">
        <v>81083</v>
      </c>
      <c r="P367">
        <v>1.1975383249263101E-2</v>
      </c>
      <c r="Q367">
        <v>1.1385225846706067E-2</v>
      </c>
      <c r="R367">
        <v>923</v>
      </c>
      <c r="S367">
        <v>48</v>
      </c>
      <c r="T367">
        <v>5.2004333694474436E-2</v>
      </c>
      <c r="U367" t="s">
        <v>125</v>
      </c>
      <c r="V367">
        <v>0</v>
      </c>
    </row>
    <row r="368" spans="1:22" ht="13.5" customHeight="1">
      <c r="A368" s="73" t="s">
        <v>267</v>
      </c>
      <c r="B368" s="72" t="s">
        <v>124</v>
      </c>
      <c r="C368" s="73" t="s">
        <v>57</v>
      </c>
      <c r="D368" s="72" t="s">
        <v>366</v>
      </c>
      <c r="E368" s="72" t="s">
        <v>361</v>
      </c>
      <c r="F368" s="72" t="s">
        <v>84</v>
      </c>
      <c r="G368" s="73" t="s">
        <v>345</v>
      </c>
      <c r="H368" s="73" t="s">
        <v>33</v>
      </c>
      <c r="I368" s="72">
        <v>53</v>
      </c>
      <c r="J368" s="72">
        <v>232</v>
      </c>
      <c r="K368" s="72">
        <v>178</v>
      </c>
      <c r="L368" s="72">
        <v>352</v>
      </c>
      <c r="M368" s="72">
        <v>516</v>
      </c>
      <c r="N368" s="72">
        <v>1331</v>
      </c>
      <c r="O368">
        <v>77854</v>
      </c>
      <c r="P368">
        <v>1.7096102961954428E-2</v>
      </c>
      <c r="Q368">
        <v>1.5026146348404538E-2</v>
      </c>
      <c r="R368">
        <v>1170</v>
      </c>
      <c r="S368">
        <v>161</v>
      </c>
      <c r="T368">
        <v>0.13760683760683756</v>
      </c>
      <c r="U368" t="s">
        <v>125</v>
      </c>
      <c r="V368">
        <v>0</v>
      </c>
    </row>
    <row r="369" spans="1:22" ht="13.5" customHeight="1">
      <c r="A369" s="73" t="s">
        <v>267</v>
      </c>
      <c r="B369" s="72" t="s">
        <v>124</v>
      </c>
      <c r="C369" s="73" t="s">
        <v>57</v>
      </c>
      <c r="D369" s="72" t="s">
        <v>366</v>
      </c>
      <c r="E369" s="72" t="s">
        <v>360</v>
      </c>
      <c r="F369" s="72" t="s">
        <v>85</v>
      </c>
      <c r="G369" s="73" t="s">
        <v>346</v>
      </c>
      <c r="H369" s="73" t="s">
        <v>25</v>
      </c>
      <c r="I369" s="72">
        <v>8</v>
      </c>
      <c r="J369" s="72">
        <v>47</v>
      </c>
      <c r="K369" s="72">
        <v>45</v>
      </c>
      <c r="L369" s="72">
        <v>96</v>
      </c>
      <c r="M369" s="72">
        <v>116</v>
      </c>
      <c r="N369" s="72">
        <v>312</v>
      </c>
      <c r="O369">
        <v>81083</v>
      </c>
      <c r="P369">
        <v>3.8479089328219231E-3</v>
      </c>
      <c r="Q369">
        <v>3.8479089328219231E-3</v>
      </c>
      <c r="R369">
        <v>312</v>
      </c>
      <c r="S369">
        <v>0</v>
      </c>
      <c r="T369">
        <v>0</v>
      </c>
      <c r="U369" t="s">
        <v>125</v>
      </c>
      <c r="V369">
        <v>0</v>
      </c>
    </row>
    <row r="370" spans="1:22" ht="13.5" customHeight="1">
      <c r="A370" s="73" t="s">
        <v>267</v>
      </c>
      <c r="B370" s="72" t="s">
        <v>124</v>
      </c>
      <c r="C370" s="73" t="s">
        <v>57</v>
      </c>
      <c r="D370" s="72" t="s">
        <v>366</v>
      </c>
      <c r="E370" s="72" t="s">
        <v>361</v>
      </c>
      <c r="F370" s="72" t="s">
        <v>85</v>
      </c>
      <c r="G370" s="73" t="s">
        <v>346</v>
      </c>
      <c r="H370" s="73" t="s">
        <v>25</v>
      </c>
      <c r="I370" s="72">
        <v>5</v>
      </c>
      <c r="J370" s="72">
        <v>67</v>
      </c>
      <c r="K370" s="72">
        <v>69</v>
      </c>
      <c r="L370" s="72">
        <v>177</v>
      </c>
      <c r="M370" s="72">
        <v>371</v>
      </c>
      <c r="N370" s="72">
        <v>689</v>
      </c>
      <c r="O370">
        <v>77854</v>
      </c>
      <c r="P370">
        <v>8.8498985280139747E-3</v>
      </c>
      <c r="Q370">
        <v>8.4250239252977518E-3</v>
      </c>
      <c r="R370">
        <v>656</v>
      </c>
      <c r="S370">
        <v>33</v>
      </c>
      <c r="T370">
        <v>5.0304878048780477E-2</v>
      </c>
      <c r="U370" t="s">
        <v>125</v>
      </c>
      <c r="V370">
        <v>0</v>
      </c>
    </row>
    <row r="371" spans="1:22" ht="13.5" customHeight="1">
      <c r="A371" s="73" t="s">
        <v>267</v>
      </c>
      <c r="B371" s="72" t="s">
        <v>124</v>
      </c>
      <c r="C371" s="73" t="s">
        <v>57</v>
      </c>
      <c r="D371" s="72" t="s">
        <v>366</v>
      </c>
      <c r="E371" s="72" t="s">
        <v>360</v>
      </c>
      <c r="F371" s="72" t="s">
        <v>86</v>
      </c>
      <c r="G371" s="73" t="s">
        <v>347</v>
      </c>
      <c r="H371" s="73" t="s">
        <v>40</v>
      </c>
      <c r="I371" s="72">
        <v>0</v>
      </c>
      <c r="J371" s="72">
        <v>57</v>
      </c>
      <c r="K371" s="72">
        <v>61</v>
      </c>
      <c r="L371" s="72">
        <v>80</v>
      </c>
      <c r="M371" s="72">
        <v>52</v>
      </c>
      <c r="N371" s="72">
        <v>250</v>
      </c>
      <c r="O371">
        <v>81083</v>
      </c>
      <c r="P371">
        <v>3.0832603628380795E-3</v>
      </c>
      <c r="Q371">
        <v>1.340586000038578E-3</v>
      </c>
      <c r="R371">
        <v>109</v>
      </c>
      <c r="S371">
        <v>141</v>
      </c>
      <c r="T371">
        <v>1.2935779816513762</v>
      </c>
      <c r="U371" t="s">
        <v>125</v>
      </c>
      <c r="V371">
        <v>0</v>
      </c>
    </row>
    <row r="372" spans="1:22" ht="13.5" customHeight="1">
      <c r="A372" s="73" t="s">
        <v>267</v>
      </c>
      <c r="B372" s="72" t="s">
        <v>124</v>
      </c>
      <c r="C372" s="73" t="s">
        <v>57</v>
      </c>
      <c r="D372" s="72" t="s">
        <v>366</v>
      </c>
      <c r="E372" s="72" t="s">
        <v>361</v>
      </c>
      <c r="F372" s="72" t="s">
        <v>86</v>
      </c>
      <c r="G372" s="73" t="s">
        <v>347</v>
      </c>
      <c r="H372" s="73" t="s">
        <v>40</v>
      </c>
      <c r="I372" s="72">
        <v>0</v>
      </c>
      <c r="J372" s="72">
        <v>63</v>
      </c>
      <c r="K372" s="72">
        <v>36</v>
      </c>
      <c r="L372" s="72">
        <v>78</v>
      </c>
      <c r="M372" s="72">
        <v>29</v>
      </c>
      <c r="N372" s="72">
        <v>206</v>
      </c>
      <c r="O372">
        <v>77854</v>
      </c>
      <c r="P372">
        <v>2.645978369769055E-3</v>
      </c>
      <c r="Q372">
        <v>1.3016328077373009E-3</v>
      </c>
      <c r="R372">
        <v>101</v>
      </c>
      <c r="S372">
        <v>105</v>
      </c>
      <c r="T372">
        <v>1.0396039603960396</v>
      </c>
      <c r="U372" t="s">
        <v>125</v>
      </c>
      <c r="V372">
        <v>0</v>
      </c>
    </row>
    <row r="373" spans="1:22" ht="13.5" customHeight="1">
      <c r="A373" s="73" t="s">
        <v>267</v>
      </c>
      <c r="B373" s="72" t="s">
        <v>124</v>
      </c>
      <c r="C373" s="73" t="s">
        <v>57</v>
      </c>
      <c r="D373" s="72" t="s">
        <v>366</v>
      </c>
      <c r="E373" s="72" t="s">
        <v>360</v>
      </c>
      <c r="F373" s="72" t="s">
        <v>87</v>
      </c>
      <c r="G373" s="73" t="s">
        <v>348</v>
      </c>
      <c r="H373" s="73" t="s">
        <v>38</v>
      </c>
      <c r="I373" s="72">
        <v>8</v>
      </c>
      <c r="J373" s="72">
        <v>65</v>
      </c>
      <c r="K373" s="72">
        <v>25</v>
      </c>
      <c r="L373" s="72">
        <v>30</v>
      </c>
      <c r="M373" s="72">
        <v>16</v>
      </c>
      <c r="N373" s="72">
        <v>144</v>
      </c>
      <c r="O373">
        <v>81083</v>
      </c>
      <c r="P373">
        <v>1.7759579689947337E-3</v>
      </c>
      <c r="Q373">
        <v>1.4119820533122197E-3</v>
      </c>
      <c r="R373">
        <v>114</v>
      </c>
      <c r="S373">
        <v>30</v>
      </c>
      <c r="T373">
        <v>0.26315789473684204</v>
      </c>
      <c r="U373" t="s">
        <v>125</v>
      </c>
      <c r="V373">
        <v>0</v>
      </c>
    </row>
    <row r="374" spans="1:22" ht="13.5" customHeight="1">
      <c r="A374" s="73" t="s">
        <v>267</v>
      </c>
      <c r="B374" s="72" t="s">
        <v>124</v>
      </c>
      <c r="C374" s="73" t="s">
        <v>57</v>
      </c>
      <c r="D374" s="72" t="s">
        <v>366</v>
      </c>
      <c r="E374" s="72" t="s">
        <v>361</v>
      </c>
      <c r="F374" s="72" t="s">
        <v>87</v>
      </c>
      <c r="G374" s="73" t="s">
        <v>348</v>
      </c>
      <c r="H374" s="73" t="s">
        <v>38</v>
      </c>
      <c r="I374" s="72">
        <v>10</v>
      </c>
      <c r="J374" s="72">
        <v>67</v>
      </c>
      <c r="K374" s="72">
        <v>20</v>
      </c>
      <c r="L374" s="72">
        <v>29</v>
      </c>
      <c r="M374" s="72">
        <v>18</v>
      </c>
      <c r="N374" s="72">
        <v>144</v>
      </c>
      <c r="O374">
        <v>77854</v>
      </c>
      <c r="P374">
        <v>1.8496159477997278E-3</v>
      </c>
      <c r="Q374">
        <v>1.2779467655300485E-3</v>
      </c>
      <c r="R374">
        <v>99</v>
      </c>
      <c r="S374">
        <v>45</v>
      </c>
      <c r="T374">
        <v>0.45454545454545459</v>
      </c>
      <c r="U374" t="s">
        <v>125</v>
      </c>
      <c r="V374">
        <v>0</v>
      </c>
    </row>
    <row r="375" spans="1:22" ht="13.5" customHeight="1">
      <c r="A375" s="73" t="s">
        <v>267</v>
      </c>
      <c r="B375" s="72" t="s">
        <v>124</v>
      </c>
      <c r="C375" s="73" t="s">
        <v>57</v>
      </c>
      <c r="D375" s="72" t="s">
        <v>366</v>
      </c>
      <c r="E375" s="72" t="s">
        <v>360</v>
      </c>
      <c r="F375" s="72" t="s">
        <v>88</v>
      </c>
      <c r="G375" s="73" t="s">
        <v>349</v>
      </c>
      <c r="H375" s="73" t="s">
        <v>34</v>
      </c>
      <c r="I375" s="72">
        <v>6</v>
      </c>
      <c r="J375" s="72">
        <v>31</v>
      </c>
      <c r="K375" s="72">
        <v>20</v>
      </c>
      <c r="L375" s="72">
        <v>32</v>
      </c>
      <c r="M375" s="72">
        <v>27</v>
      </c>
      <c r="N375" s="72">
        <v>116</v>
      </c>
      <c r="O375">
        <v>81083</v>
      </c>
      <c r="P375">
        <v>1.4306328083568689E-3</v>
      </c>
      <c r="Q375">
        <v>1.1176036370409718E-3</v>
      </c>
      <c r="R375">
        <v>91</v>
      </c>
      <c r="S375">
        <v>25</v>
      </c>
      <c r="T375">
        <v>0.27472527472527464</v>
      </c>
      <c r="U375" t="s">
        <v>125</v>
      </c>
      <c r="V375">
        <v>0</v>
      </c>
    </row>
    <row r="376" spans="1:22" ht="13.5" customHeight="1">
      <c r="A376" s="73" t="s">
        <v>267</v>
      </c>
      <c r="B376" s="72" t="s">
        <v>124</v>
      </c>
      <c r="C376" s="73" t="s">
        <v>57</v>
      </c>
      <c r="D376" s="72" t="s">
        <v>366</v>
      </c>
      <c r="E376" s="72" t="s">
        <v>361</v>
      </c>
      <c r="F376" s="72" t="s">
        <v>88</v>
      </c>
      <c r="G376" s="73" t="s">
        <v>349</v>
      </c>
      <c r="H376" s="73" t="s">
        <v>34</v>
      </c>
      <c r="I376" s="72">
        <v>3</v>
      </c>
      <c r="J376" s="72">
        <v>26</v>
      </c>
      <c r="K376" s="72">
        <v>26</v>
      </c>
      <c r="L376" s="72">
        <v>36</v>
      </c>
      <c r="M376" s="72">
        <v>66</v>
      </c>
      <c r="N376" s="72">
        <v>157</v>
      </c>
      <c r="O376">
        <v>77854</v>
      </c>
      <c r="P376">
        <v>2.0165951653094254E-3</v>
      </c>
      <c r="Q376">
        <v>1.2230512595980576E-3</v>
      </c>
      <c r="R376">
        <v>95</v>
      </c>
      <c r="S376">
        <v>62</v>
      </c>
      <c r="T376">
        <v>0.65263157894736845</v>
      </c>
      <c r="U376" t="s">
        <v>125</v>
      </c>
      <c r="V376">
        <v>0</v>
      </c>
    </row>
    <row r="377" spans="1:22" ht="13.5" customHeight="1">
      <c r="A377" s="73" t="s">
        <v>267</v>
      </c>
      <c r="B377" s="72" t="s">
        <v>124</v>
      </c>
      <c r="C377" s="73" t="s">
        <v>57</v>
      </c>
      <c r="D377" s="72" t="s">
        <v>366</v>
      </c>
      <c r="E377" s="72" t="s">
        <v>360</v>
      </c>
      <c r="F377" s="72" t="s">
        <v>89</v>
      </c>
      <c r="G377" s="73" t="s">
        <v>350</v>
      </c>
      <c r="H377" s="73" t="s">
        <v>39</v>
      </c>
      <c r="I377" s="72">
        <v>0</v>
      </c>
      <c r="J377" s="72">
        <v>1</v>
      </c>
      <c r="K377" s="72">
        <v>1</v>
      </c>
      <c r="L377" s="72">
        <v>0</v>
      </c>
      <c r="M377" s="72">
        <v>3</v>
      </c>
      <c r="N377" s="72">
        <v>5</v>
      </c>
      <c r="O377">
        <v>81083</v>
      </c>
      <c r="P377">
        <v>6.1665207256761585E-5</v>
      </c>
      <c r="Q377">
        <v>1.5175508049617312E-4</v>
      </c>
      <c r="R377">
        <v>12</v>
      </c>
      <c r="S377">
        <v>-7</v>
      </c>
      <c r="T377">
        <v>-0.58333333333333326</v>
      </c>
      <c r="U377" t="s">
        <v>125</v>
      </c>
      <c r="V377">
        <v>0</v>
      </c>
    </row>
    <row r="378" spans="1:22" ht="13.5" customHeight="1">
      <c r="A378" s="73" t="s">
        <v>267</v>
      </c>
      <c r="B378" s="72" t="s">
        <v>124</v>
      </c>
      <c r="C378" s="73" t="s">
        <v>57</v>
      </c>
      <c r="D378" s="72" t="s">
        <v>366</v>
      </c>
      <c r="E378" s="72" t="s">
        <v>361</v>
      </c>
      <c r="F378" s="72" t="s">
        <v>89</v>
      </c>
      <c r="G378" s="73" t="s">
        <v>350</v>
      </c>
      <c r="H378" s="73" t="s">
        <v>39</v>
      </c>
      <c r="I378" s="72">
        <v>0</v>
      </c>
      <c r="J378" s="72">
        <v>3</v>
      </c>
      <c r="K378" s="72">
        <v>3</v>
      </c>
      <c r="L378" s="72">
        <v>5</v>
      </c>
      <c r="M378" s="72">
        <v>5</v>
      </c>
      <c r="N378" s="72">
        <v>16</v>
      </c>
      <c r="O378">
        <v>77854</v>
      </c>
      <c r="P378">
        <v>2.0551288308885864E-4</v>
      </c>
      <c r="Q378">
        <v>2.0551288308885864E-4</v>
      </c>
      <c r="R378">
        <v>16</v>
      </c>
      <c r="S378">
        <v>0</v>
      </c>
      <c r="T378">
        <v>0</v>
      </c>
      <c r="U378" t="s">
        <v>125</v>
      </c>
      <c r="V378">
        <v>0</v>
      </c>
    </row>
    <row r="379" spans="1:22" ht="13.5" customHeight="1">
      <c r="A379" s="73" t="s">
        <v>267</v>
      </c>
      <c r="B379" s="72" t="s">
        <v>124</v>
      </c>
      <c r="C379" s="73" t="s">
        <v>57</v>
      </c>
      <c r="D379" s="72" t="s">
        <v>366</v>
      </c>
      <c r="E379" s="72" t="s">
        <v>360</v>
      </c>
      <c r="F379" s="72" t="s">
        <v>90</v>
      </c>
      <c r="G379" s="73" t="s">
        <v>351</v>
      </c>
      <c r="H379" s="73" t="s">
        <v>37</v>
      </c>
      <c r="I379" s="72">
        <v>8</v>
      </c>
      <c r="J379" s="72">
        <v>63</v>
      </c>
      <c r="K379" s="72">
        <v>21</v>
      </c>
      <c r="L379" s="72">
        <v>37</v>
      </c>
      <c r="M379" s="72">
        <v>33</v>
      </c>
      <c r="N379" s="72">
        <v>162</v>
      </c>
      <c r="O379">
        <v>81083</v>
      </c>
      <c r="P379">
        <v>1.9979527151190754E-3</v>
      </c>
      <c r="Q379">
        <v>5.6475732480023276E-4</v>
      </c>
      <c r="R379">
        <v>46</v>
      </c>
      <c r="S379">
        <v>116</v>
      </c>
      <c r="T379">
        <v>2.5217391304347827</v>
      </c>
      <c r="U379" t="s">
        <v>125</v>
      </c>
      <c r="V379">
        <v>0</v>
      </c>
    </row>
    <row r="380" spans="1:22" ht="13.5" customHeight="1">
      <c r="A380" s="73" t="s">
        <v>267</v>
      </c>
      <c r="B380" s="72" t="s">
        <v>124</v>
      </c>
      <c r="C380" s="73" t="s">
        <v>57</v>
      </c>
      <c r="D380" s="72" t="s">
        <v>366</v>
      </c>
      <c r="E380" s="72" t="s">
        <v>361</v>
      </c>
      <c r="F380" s="72" t="s">
        <v>90</v>
      </c>
      <c r="G380" s="73" t="s">
        <v>351</v>
      </c>
      <c r="H380" s="73" t="s">
        <v>37</v>
      </c>
      <c r="I380" s="72">
        <v>14</v>
      </c>
      <c r="J380" s="72">
        <v>52</v>
      </c>
      <c r="K380" s="72">
        <v>26</v>
      </c>
      <c r="L380" s="72">
        <v>64</v>
      </c>
      <c r="M380" s="72">
        <v>90</v>
      </c>
      <c r="N380" s="72">
        <v>246</v>
      </c>
      <c r="O380">
        <v>77854</v>
      </c>
      <c r="P380">
        <v>3.1597605774912013E-3</v>
      </c>
      <c r="Q380">
        <v>5.7015251579797593E-4</v>
      </c>
      <c r="R380">
        <v>44</v>
      </c>
      <c r="S380">
        <v>202</v>
      </c>
      <c r="T380">
        <v>4.5909090909090908</v>
      </c>
      <c r="U380" t="s">
        <v>125</v>
      </c>
      <c r="V380">
        <v>0</v>
      </c>
    </row>
    <row r="381" spans="1:22" ht="13.5" customHeight="1">
      <c r="A381" s="73" t="s">
        <v>267</v>
      </c>
      <c r="B381" s="72" t="s">
        <v>124</v>
      </c>
      <c r="C381" s="73" t="s">
        <v>57</v>
      </c>
      <c r="D381" s="72" t="s">
        <v>366</v>
      </c>
      <c r="E381" s="72" t="s">
        <v>360</v>
      </c>
      <c r="F381" s="72" t="s">
        <v>91</v>
      </c>
      <c r="G381" s="73" t="s">
        <v>352</v>
      </c>
      <c r="H381" s="73" t="s">
        <v>29</v>
      </c>
      <c r="I381" s="72">
        <v>18</v>
      </c>
      <c r="J381" s="72">
        <v>82</v>
      </c>
      <c r="K381" s="72">
        <v>79</v>
      </c>
      <c r="L381" s="72">
        <v>102</v>
      </c>
      <c r="M381" s="72">
        <v>84</v>
      </c>
      <c r="N381" s="72">
        <v>365</v>
      </c>
      <c r="O381">
        <v>81083</v>
      </c>
      <c r="P381">
        <v>4.501560129743596E-3</v>
      </c>
      <c r="Q381">
        <v>3.4150560725363876E-3</v>
      </c>
      <c r="R381">
        <v>277</v>
      </c>
      <c r="S381">
        <v>88</v>
      </c>
      <c r="T381">
        <v>0.31768953068592065</v>
      </c>
      <c r="U381" t="s">
        <v>125</v>
      </c>
      <c r="V381">
        <v>0</v>
      </c>
    </row>
    <row r="382" spans="1:22" ht="13.5" customHeight="1">
      <c r="A382" s="73" t="s">
        <v>267</v>
      </c>
      <c r="B382" s="72" t="s">
        <v>124</v>
      </c>
      <c r="C382" s="73" t="s">
        <v>57</v>
      </c>
      <c r="D382" s="72" t="s">
        <v>366</v>
      </c>
      <c r="E382" s="72" t="s">
        <v>361</v>
      </c>
      <c r="F382" s="72" t="s">
        <v>91</v>
      </c>
      <c r="G382" s="73" t="s">
        <v>352</v>
      </c>
      <c r="H382" s="73" t="s">
        <v>29</v>
      </c>
      <c r="I382" s="72">
        <v>15</v>
      </c>
      <c r="J382" s="72">
        <v>74</v>
      </c>
      <c r="K382" s="72">
        <v>66</v>
      </c>
      <c r="L382" s="72">
        <v>102</v>
      </c>
      <c r="M382" s="72">
        <v>108</v>
      </c>
      <c r="N382" s="72">
        <v>365</v>
      </c>
      <c r="O382">
        <v>77854</v>
      </c>
      <c r="P382">
        <v>4.6882626454645875E-3</v>
      </c>
      <c r="Q382">
        <v>3.3231791747438382E-3</v>
      </c>
      <c r="R382">
        <v>259</v>
      </c>
      <c r="S382">
        <v>106</v>
      </c>
      <c r="T382">
        <v>0.40926640926640934</v>
      </c>
      <c r="U382" t="s">
        <v>125</v>
      </c>
      <c r="V382">
        <v>0</v>
      </c>
    </row>
    <row r="383" spans="1:22" ht="13.5" customHeight="1">
      <c r="A383" s="73" t="s">
        <v>267</v>
      </c>
      <c r="B383" s="72" t="s">
        <v>124</v>
      </c>
      <c r="C383" s="73" t="s">
        <v>57</v>
      </c>
      <c r="D383" s="72" t="s">
        <v>366</v>
      </c>
      <c r="E383" s="72" t="s">
        <v>360</v>
      </c>
      <c r="F383" s="72" t="s">
        <v>92</v>
      </c>
      <c r="G383" s="73" t="s">
        <v>353</v>
      </c>
      <c r="H383" s="73" t="s">
        <v>30</v>
      </c>
      <c r="I383" s="72">
        <v>2</v>
      </c>
      <c r="J383" s="72">
        <v>21</v>
      </c>
      <c r="K383" s="72">
        <v>35</v>
      </c>
      <c r="L383" s="72">
        <v>47</v>
      </c>
      <c r="M383" s="72">
        <v>56</v>
      </c>
      <c r="N383" s="72">
        <v>161</v>
      </c>
      <c r="O383">
        <v>81083</v>
      </c>
      <c r="P383">
        <v>1.9856196736677233E-3</v>
      </c>
      <c r="Q383">
        <v>1.4829141023426633E-3</v>
      </c>
      <c r="R383">
        <v>120</v>
      </c>
      <c r="S383">
        <v>41</v>
      </c>
      <c r="T383">
        <v>0.34166666666666656</v>
      </c>
      <c r="U383" t="s">
        <v>125</v>
      </c>
      <c r="V383">
        <v>0</v>
      </c>
    </row>
    <row r="384" spans="1:22" ht="13.5" customHeight="1">
      <c r="A384" s="73" t="s">
        <v>267</v>
      </c>
      <c r="B384" s="72" t="s">
        <v>124</v>
      </c>
      <c r="C384" s="73" t="s">
        <v>57</v>
      </c>
      <c r="D384" s="72" t="s">
        <v>366</v>
      </c>
      <c r="E384" s="72" t="s">
        <v>361</v>
      </c>
      <c r="F384" s="72" t="s">
        <v>92</v>
      </c>
      <c r="G384" s="73" t="s">
        <v>353</v>
      </c>
      <c r="H384" s="73" t="s">
        <v>30</v>
      </c>
      <c r="I384" s="72">
        <v>4</v>
      </c>
      <c r="J384" s="72">
        <v>40</v>
      </c>
      <c r="K384" s="72">
        <v>31</v>
      </c>
      <c r="L384" s="72">
        <v>88</v>
      </c>
      <c r="M384" s="72">
        <v>103</v>
      </c>
      <c r="N384" s="72">
        <v>266</v>
      </c>
      <c r="O384">
        <v>77854</v>
      </c>
      <c r="P384">
        <v>3.4166516813522747E-3</v>
      </c>
      <c r="Q384">
        <v>2.6386975787045489E-3</v>
      </c>
      <c r="R384">
        <v>205</v>
      </c>
      <c r="S384">
        <v>61</v>
      </c>
      <c r="T384">
        <v>0.29756097560975614</v>
      </c>
      <c r="U384" t="s">
        <v>125</v>
      </c>
      <c r="V384">
        <v>0</v>
      </c>
    </row>
    <row r="385" spans="1:22" ht="13.5" customHeight="1">
      <c r="A385" s="73" t="s">
        <v>267</v>
      </c>
      <c r="B385" s="72" t="s">
        <v>124</v>
      </c>
      <c r="C385" s="73" t="s">
        <v>57</v>
      </c>
      <c r="D385" s="72" t="s">
        <v>366</v>
      </c>
      <c r="E385" s="72" t="s">
        <v>360</v>
      </c>
      <c r="F385" s="72" t="s">
        <v>93</v>
      </c>
      <c r="G385" s="73" t="s">
        <v>354</v>
      </c>
      <c r="H385" s="73" t="s">
        <v>42</v>
      </c>
      <c r="I385" s="72">
        <v>0</v>
      </c>
      <c r="J385" s="72">
        <v>5</v>
      </c>
      <c r="K385" s="72">
        <v>0</v>
      </c>
      <c r="L385" s="72">
        <v>4</v>
      </c>
      <c r="M385" s="72">
        <v>2</v>
      </c>
      <c r="N385" s="72">
        <v>11</v>
      </c>
      <c r="O385">
        <v>81083</v>
      </c>
      <c r="P385">
        <v>1.3566345596487551E-4</v>
      </c>
      <c r="Q385">
        <v>1.0541789410186882E-4</v>
      </c>
      <c r="R385">
        <v>9</v>
      </c>
      <c r="S385">
        <v>2</v>
      </c>
      <c r="T385">
        <v>0.22222222222222232</v>
      </c>
      <c r="U385" t="s">
        <v>125</v>
      </c>
      <c r="V385">
        <v>0</v>
      </c>
    </row>
    <row r="386" spans="1:22" ht="13.5" customHeight="1">
      <c r="A386" s="73" t="s">
        <v>267</v>
      </c>
      <c r="B386" s="72" t="s">
        <v>124</v>
      </c>
      <c r="C386" s="73" t="s">
        <v>57</v>
      </c>
      <c r="D386" s="72" t="s">
        <v>366</v>
      </c>
      <c r="E386" s="72" t="s">
        <v>361</v>
      </c>
      <c r="F386" s="72" t="s">
        <v>93</v>
      </c>
      <c r="G386" s="73" t="s">
        <v>354</v>
      </c>
      <c r="H386" s="73" t="s">
        <v>42</v>
      </c>
      <c r="I386" s="72">
        <v>0</v>
      </c>
      <c r="J386" s="72">
        <v>9</v>
      </c>
      <c r="K386" s="72">
        <v>1</v>
      </c>
      <c r="L386" s="72">
        <v>0</v>
      </c>
      <c r="M386" s="72">
        <v>0</v>
      </c>
      <c r="N386" s="72">
        <v>10</v>
      </c>
      <c r="O386">
        <v>77854</v>
      </c>
      <c r="P386">
        <v>1.2844555193053666E-4</v>
      </c>
      <c r="Q386">
        <v>1.2844555193053666E-4</v>
      </c>
      <c r="R386">
        <v>10</v>
      </c>
      <c r="S386">
        <v>0</v>
      </c>
      <c r="T386">
        <v>0</v>
      </c>
      <c r="U386" t="s">
        <v>125</v>
      </c>
      <c r="V386">
        <v>0</v>
      </c>
    </row>
    <row r="387" spans="1:22" ht="13.5" customHeight="1">
      <c r="A387" s="73" t="s">
        <v>267</v>
      </c>
      <c r="B387" s="72" t="s">
        <v>124</v>
      </c>
      <c r="C387" s="73" t="s">
        <v>57</v>
      </c>
      <c r="D387" s="72" t="s">
        <v>366</v>
      </c>
      <c r="E387" s="72" t="s">
        <v>360</v>
      </c>
      <c r="F387" s="72" t="s">
        <v>94</v>
      </c>
      <c r="G387" s="73" t="s">
        <v>36</v>
      </c>
      <c r="H387" s="73" t="s">
        <v>36</v>
      </c>
      <c r="I387" s="72">
        <v>204</v>
      </c>
      <c r="J387" s="72">
        <v>251</v>
      </c>
      <c r="K387" s="72">
        <v>8</v>
      </c>
      <c r="L387" s="72">
        <v>1</v>
      </c>
      <c r="M387" s="72">
        <v>1</v>
      </c>
      <c r="N387" s="72">
        <v>465</v>
      </c>
      <c r="O387">
        <v>81083</v>
      </c>
      <c r="P387">
        <v>5.7348642748788281E-3</v>
      </c>
      <c r="Q387">
        <v>9.0732339598185356E-4</v>
      </c>
      <c r="R387">
        <v>74</v>
      </c>
      <c r="S387">
        <v>391</v>
      </c>
      <c r="T387">
        <v>5.2837837837837842</v>
      </c>
      <c r="U387" t="s">
        <v>125</v>
      </c>
      <c r="V387">
        <v>0</v>
      </c>
    </row>
    <row r="388" spans="1:22" ht="13.5" customHeight="1">
      <c r="A388" s="73" t="s">
        <v>267</v>
      </c>
      <c r="B388" s="72" t="s">
        <v>124</v>
      </c>
      <c r="C388" s="73" t="s">
        <v>57</v>
      </c>
      <c r="D388" s="72" t="s">
        <v>366</v>
      </c>
      <c r="E388" s="72" t="s">
        <v>361</v>
      </c>
      <c r="F388" s="72" t="s">
        <v>94</v>
      </c>
      <c r="G388" s="73" t="s">
        <v>36</v>
      </c>
      <c r="H388" s="73" t="s">
        <v>36</v>
      </c>
      <c r="I388" s="72">
        <v>170</v>
      </c>
      <c r="J388" s="72">
        <v>71</v>
      </c>
      <c r="K388" s="72">
        <v>3</v>
      </c>
      <c r="L388" s="72">
        <v>6</v>
      </c>
      <c r="M388" s="72">
        <v>1</v>
      </c>
      <c r="N388" s="72">
        <v>251</v>
      </c>
      <c r="O388">
        <v>77854</v>
      </c>
      <c r="P388">
        <v>3.22398335345647E-3</v>
      </c>
      <c r="Q388">
        <v>6.1052108205611477E-4</v>
      </c>
      <c r="R388">
        <v>48</v>
      </c>
      <c r="S388">
        <v>203</v>
      </c>
      <c r="T388">
        <v>4.229166666666667</v>
      </c>
      <c r="U388" t="s">
        <v>125</v>
      </c>
      <c r="V388">
        <v>0</v>
      </c>
    </row>
    <row r="389" spans="1:22" ht="13.5" customHeight="1">
      <c r="A389" s="73" t="s">
        <v>267</v>
      </c>
      <c r="B389" s="72" t="s">
        <v>124</v>
      </c>
      <c r="C389" s="73" t="s">
        <v>57</v>
      </c>
      <c r="D389" s="72" t="s">
        <v>366</v>
      </c>
      <c r="E389" s="72" t="s">
        <v>360</v>
      </c>
      <c r="F389" s="72" t="s">
        <v>95</v>
      </c>
      <c r="G389" s="73" t="s">
        <v>355</v>
      </c>
      <c r="H389" s="73" t="s">
        <v>43</v>
      </c>
      <c r="I389" s="72">
        <v>17</v>
      </c>
      <c r="J389" s="72">
        <v>5</v>
      </c>
      <c r="K389" s="72">
        <v>0</v>
      </c>
      <c r="L389" s="72">
        <v>0</v>
      </c>
      <c r="M389" s="72">
        <v>0</v>
      </c>
      <c r="N389" s="72">
        <v>22</v>
      </c>
      <c r="O389">
        <v>81083</v>
      </c>
      <c r="P389">
        <v>2.7132691192975102E-4</v>
      </c>
      <c r="Q389">
        <v>3.8789480867447722E-4</v>
      </c>
      <c r="R389">
        <v>31</v>
      </c>
      <c r="S389">
        <v>-9</v>
      </c>
      <c r="T389">
        <v>-0.29032258064516125</v>
      </c>
      <c r="U389" t="s">
        <v>125</v>
      </c>
      <c r="V389">
        <v>0</v>
      </c>
    </row>
    <row r="390" spans="1:22" ht="13.5" customHeight="1">
      <c r="A390" s="73" t="s">
        <v>267</v>
      </c>
      <c r="B390" s="72" t="s">
        <v>124</v>
      </c>
      <c r="C390" s="73" t="s">
        <v>57</v>
      </c>
      <c r="D390" s="72" t="s">
        <v>366</v>
      </c>
      <c r="E390" s="72" t="s">
        <v>361</v>
      </c>
      <c r="F390" s="72" t="s">
        <v>95</v>
      </c>
      <c r="G390" s="73" t="s">
        <v>355</v>
      </c>
      <c r="H390" s="73" t="s">
        <v>43</v>
      </c>
      <c r="I390" s="72">
        <v>7</v>
      </c>
      <c r="J390" s="72">
        <v>14</v>
      </c>
      <c r="K390" s="72">
        <v>0</v>
      </c>
      <c r="L390" s="72">
        <v>1</v>
      </c>
      <c r="M390" s="72">
        <v>1</v>
      </c>
      <c r="N390" s="72">
        <v>23</v>
      </c>
      <c r="O390">
        <v>77854</v>
      </c>
      <c r="P390">
        <v>2.9542476944023426E-4</v>
      </c>
      <c r="Q390">
        <v>3.2508311784263023E-4</v>
      </c>
      <c r="R390">
        <v>25</v>
      </c>
      <c r="S390">
        <v>-2</v>
      </c>
      <c r="T390">
        <v>-7.999999999999996E-2</v>
      </c>
      <c r="U390" t="s">
        <v>125</v>
      </c>
      <c r="V390">
        <v>0</v>
      </c>
    </row>
    <row r="391" spans="1:22" ht="13.5" customHeight="1">
      <c r="A391" s="73" t="s">
        <v>267</v>
      </c>
      <c r="B391" s="72" t="s">
        <v>124</v>
      </c>
      <c r="C391" s="73" t="s">
        <v>57</v>
      </c>
      <c r="D391" s="72" t="s">
        <v>366</v>
      </c>
      <c r="E391" s="72" t="s">
        <v>360</v>
      </c>
      <c r="F391" s="72" t="s">
        <v>96</v>
      </c>
      <c r="G391" s="73" t="s">
        <v>32</v>
      </c>
      <c r="H391" s="73" t="s">
        <v>32</v>
      </c>
      <c r="I391" s="72">
        <v>348</v>
      </c>
      <c r="J391" s="72">
        <v>284</v>
      </c>
      <c r="K391" s="72">
        <v>15</v>
      </c>
      <c r="L391" s="72">
        <v>20</v>
      </c>
      <c r="M391" s="72">
        <v>33</v>
      </c>
      <c r="N391" s="72">
        <v>700</v>
      </c>
      <c r="O391">
        <v>81083</v>
      </c>
      <c r="P391">
        <v>8.6331290159466223E-3</v>
      </c>
      <c r="Q391">
        <v>5.0169086297646428E-3</v>
      </c>
      <c r="R391">
        <v>407</v>
      </c>
      <c r="S391">
        <v>293</v>
      </c>
      <c r="T391">
        <v>0.71990171990171992</v>
      </c>
      <c r="U391" t="s">
        <v>125</v>
      </c>
      <c r="V391">
        <v>0</v>
      </c>
    </row>
    <row r="392" spans="1:22" ht="13.5" customHeight="1">
      <c r="A392" s="73" t="s">
        <v>267</v>
      </c>
      <c r="B392" s="72" t="s">
        <v>124</v>
      </c>
      <c r="C392" s="73" t="s">
        <v>57</v>
      </c>
      <c r="D392" s="72" t="s">
        <v>366</v>
      </c>
      <c r="E392" s="72" t="s">
        <v>361</v>
      </c>
      <c r="F392" s="72" t="s">
        <v>96</v>
      </c>
      <c r="G392" s="73" t="s">
        <v>32</v>
      </c>
      <c r="H392" s="73" t="s">
        <v>32</v>
      </c>
      <c r="I392" s="72">
        <v>145</v>
      </c>
      <c r="J392" s="72">
        <v>292</v>
      </c>
      <c r="K392" s="72">
        <v>26</v>
      </c>
      <c r="L392" s="72">
        <v>38</v>
      </c>
      <c r="M392" s="72">
        <v>95</v>
      </c>
      <c r="N392" s="72">
        <v>596</v>
      </c>
      <c r="O392">
        <v>77854</v>
      </c>
      <c r="P392">
        <v>7.6553548950599841E-3</v>
      </c>
      <c r="Q392">
        <v>3.3863603968607059E-3</v>
      </c>
      <c r="R392">
        <v>264</v>
      </c>
      <c r="S392">
        <v>332</v>
      </c>
      <c r="T392">
        <v>1.2575757575757578</v>
      </c>
      <c r="U392" t="s">
        <v>125</v>
      </c>
      <c r="V392">
        <v>0</v>
      </c>
    </row>
    <row r="393" spans="1:22" ht="13.5" customHeight="1">
      <c r="A393" s="73" t="s">
        <v>267</v>
      </c>
      <c r="B393" s="72" t="s">
        <v>124</v>
      </c>
      <c r="C393" s="73" t="s">
        <v>57</v>
      </c>
      <c r="D393" s="72" t="s">
        <v>366</v>
      </c>
      <c r="E393" s="72" t="s">
        <v>360</v>
      </c>
      <c r="F393" s="72" t="s">
        <v>97</v>
      </c>
      <c r="G393" s="73" t="s">
        <v>31</v>
      </c>
      <c r="H393" s="73" t="s">
        <v>31</v>
      </c>
      <c r="I393" s="72">
        <v>132</v>
      </c>
      <c r="J393" s="72">
        <v>171</v>
      </c>
      <c r="K393" s="72">
        <v>26</v>
      </c>
      <c r="L393" s="72">
        <v>58</v>
      </c>
      <c r="M393" s="72">
        <v>56</v>
      </c>
      <c r="N393" s="72">
        <v>443</v>
      </c>
      <c r="O393">
        <v>81083</v>
      </c>
      <c r="P393">
        <v>5.4635373629490771E-3</v>
      </c>
      <c r="Q393">
        <v>3.7502467267583393E-3</v>
      </c>
      <c r="R393">
        <v>304</v>
      </c>
      <c r="S393">
        <v>139</v>
      </c>
      <c r="T393">
        <v>0.45723684210526305</v>
      </c>
      <c r="U393" t="s">
        <v>125</v>
      </c>
      <c r="V393">
        <v>0</v>
      </c>
    </row>
    <row r="394" spans="1:22" ht="13.5" customHeight="1">
      <c r="A394" s="73" t="s">
        <v>267</v>
      </c>
      <c r="B394" s="72" t="s">
        <v>124</v>
      </c>
      <c r="C394" s="73" t="s">
        <v>57</v>
      </c>
      <c r="D394" s="72" t="s">
        <v>366</v>
      </c>
      <c r="E394" s="72" t="s">
        <v>361</v>
      </c>
      <c r="F394" s="72" t="s">
        <v>97</v>
      </c>
      <c r="G394" s="73" t="s">
        <v>31</v>
      </c>
      <c r="H394" s="73" t="s">
        <v>31</v>
      </c>
      <c r="I394" s="72">
        <v>69</v>
      </c>
      <c r="J394" s="72">
        <v>254</v>
      </c>
      <c r="K394" s="72">
        <v>40</v>
      </c>
      <c r="L394" s="72">
        <v>97</v>
      </c>
      <c r="M394" s="72">
        <v>152</v>
      </c>
      <c r="N394" s="72">
        <v>612</v>
      </c>
      <c r="O394">
        <v>77854</v>
      </c>
      <c r="P394">
        <v>7.8608677781488428E-3</v>
      </c>
      <c r="Q394">
        <v>5.6151384131618845E-3</v>
      </c>
      <c r="R394">
        <v>437</v>
      </c>
      <c r="S394">
        <v>175</v>
      </c>
      <c r="T394">
        <v>0.40045766590389009</v>
      </c>
      <c r="U394" t="s">
        <v>125</v>
      </c>
      <c r="V394">
        <v>0</v>
      </c>
    </row>
    <row r="395" spans="1:22" ht="13.5" customHeight="1">
      <c r="A395" s="73" t="s">
        <v>267</v>
      </c>
      <c r="B395" s="72" t="s">
        <v>124</v>
      </c>
      <c r="C395" s="73" t="s">
        <v>57</v>
      </c>
      <c r="D395" s="72" t="s">
        <v>367</v>
      </c>
      <c r="E395" s="72" t="s">
        <v>360</v>
      </c>
      <c r="F395" s="72" t="s">
        <v>107</v>
      </c>
      <c r="G395" s="73" t="s">
        <v>49</v>
      </c>
      <c r="H395" s="73" t="s">
        <v>49</v>
      </c>
      <c r="I395" s="72">
        <v>12</v>
      </c>
      <c r="J395" s="72">
        <v>8</v>
      </c>
      <c r="K395" s="72">
        <v>10</v>
      </c>
      <c r="L395" s="72">
        <v>14</v>
      </c>
      <c r="M395" s="72">
        <v>44</v>
      </c>
      <c r="N395" s="72">
        <v>88</v>
      </c>
      <c r="O395">
        <v>81083</v>
      </c>
      <c r="P395">
        <v>1.0853076477190041E-3</v>
      </c>
      <c r="Q395">
        <v>9.3292910193358363E-4</v>
      </c>
      <c r="R395">
        <v>76</v>
      </c>
      <c r="S395">
        <v>12</v>
      </c>
      <c r="T395">
        <v>0.15789473684210531</v>
      </c>
      <c r="U395" t="s">
        <v>125</v>
      </c>
      <c r="V395">
        <v>0</v>
      </c>
    </row>
    <row r="396" spans="1:22" ht="13.5" customHeight="1">
      <c r="A396" s="73" t="s">
        <v>267</v>
      </c>
      <c r="B396" s="72" t="s">
        <v>124</v>
      </c>
      <c r="C396" s="73" t="s">
        <v>57</v>
      </c>
      <c r="D396" s="72" t="s">
        <v>367</v>
      </c>
      <c r="E396" s="72" t="s">
        <v>361</v>
      </c>
      <c r="F396" s="72" t="s">
        <v>107</v>
      </c>
      <c r="G396" s="73" t="s">
        <v>49</v>
      </c>
      <c r="H396" s="73" t="s">
        <v>49</v>
      </c>
      <c r="I396" s="72">
        <v>4</v>
      </c>
      <c r="J396" s="72">
        <v>16</v>
      </c>
      <c r="K396" s="72">
        <v>9</v>
      </c>
      <c r="L396" s="72">
        <v>37</v>
      </c>
      <c r="M396" s="72">
        <v>68</v>
      </c>
      <c r="N396" s="72">
        <v>134</v>
      </c>
      <c r="O396">
        <v>77854</v>
      </c>
      <c r="P396">
        <v>1.7211703958691911E-3</v>
      </c>
      <c r="Q396">
        <v>1.4229305254170965E-3</v>
      </c>
      <c r="R396">
        <v>111</v>
      </c>
      <c r="S396">
        <v>23</v>
      </c>
      <c r="T396">
        <v>0.20720720720720731</v>
      </c>
      <c r="U396" t="s">
        <v>125</v>
      </c>
      <c r="V396">
        <v>0</v>
      </c>
    </row>
    <row r="397" spans="1:22" ht="13.5" customHeight="1">
      <c r="A397" s="73" t="s">
        <v>267</v>
      </c>
      <c r="B397" s="72" t="s">
        <v>124</v>
      </c>
      <c r="C397" s="73" t="s">
        <v>57</v>
      </c>
      <c r="D397" s="72" t="s">
        <v>367</v>
      </c>
      <c r="E397" s="72" t="s">
        <v>360</v>
      </c>
      <c r="F397" s="72" t="s">
        <v>108</v>
      </c>
      <c r="G397" s="73" t="s">
        <v>356</v>
      </c>
      <c r="H397" s="73" t="s">
        <v>50</v>
      </c>
      <c r="I397" s="72">
        <v>1</v>
      </c>
      <c r="J397" s="72">
        <v>3</v>
      </c>
      <c r="K397" s="72">
        <v>8</v>
      </c>
      <c r="L397" s="72">
        <v>14</v>
      </c>
      <c r="M397" s="72">
        <v>21</v>
      </c>
      <c r="N397" s="72">
        <v>47</v>
      </c>
      <c r="O397">
        <v>81083</v>
      </c>
      <c r="P397">
        <v>5.7965294821355894E-4</v>
      </c>
      <c r="Q397">
        <v>5.7965294821355894E-4</v>
      </c>
      <c r="R397">
        <v>47</v>
      </c>
      <c r="S397">
        <v>0</v>
      </c>
      <c r="T397">
        <v>0</v>
      </c>
      <c r="U397" t="s">
        <v>125</v>
      </c>
      <c r="V397">
        <v>0</v>
      </c>
    </row>
    <row r="398" spans="1:22" ht="13.5" customHeight="1">
      <c r="A398" s="73" t="s">
        <v>267</v>
      </c>
      <c r="B398" s="72" t="s">
        <v>124</v>
      </c>
      <c r="C398" s="73" t="s">
        <v>57</v>
      </c>
      <c r="D398" s="72" t="s">
        <v>367</v>
      </c>
      <c r="E398" s="72" t="s">
        <v>361</v>
      </c>
      <c r="F398" s="72" t="s">
        <v>108</v>
      </c>
      <c r="G398" s="73" t="s">
        <v>356</v>
      </c>
      <c r="H398" s="73" t="s">
        <v>50</v>
      </c>
      <c r="I398" s="72">
        <v>0</v>
      </c>
      <c r="J398" s="72">
        <v>7</v>
      </c>
      <c r="K398" s="72">
        <v>9</v>
      </c>
      <c r="L398" s="72">
        <v>33</v>
      </c>
      <c r="M398" s="72">
        <v>65</v>
      </c>
      <c r="N398" s="72">
        <v>114</v>
      </c>
      <c r="O398">
        <v>77854</v>
      </c>
      <c r="P398">
        <v>1.4642792920081177E-3</v>
      </c>
      <c r="Q398">
        <v>1.2915758497285608E-3</v>
      </c>
      <c r="R398">
        <v>101</v>
      </c>
      <c r="S398">
        <v>13</v>
      </c>
      <c r="T398">
        <v>0.12871287128712861</v>
      </c>
      <c r="U398" t="s">
        <v>125</v>
      </c>
      <c r="V398">
        <v>0</v>
      </c>
    </row>
    <row r="399" spans="1:22" ht="13.5" customHeight="1">
      <c r="A399" s="73" t="s">
        <v>267</v>
      </c>
      <c r="B399" s="72" t="s">
        <v>124</v>
      </c>
      <c r="C399" s="73" t="s">
        <v>57</v>
      </c>
      <c r="D399" s="72" t="s">
        <v>367</v>
      </c>
      <c r="E399" s="72" t="s">
        <v>360</v>
      </c>
      <c r="F399" s="72" t="s">
        <v>109</v>
      </c>
      <c r="G399" s="73" t="s">
        <v>51</v>
      </c>
      <c r="H399" s="73" t="s">
        <v>51</v>
      </c>
      <c r="I399" s="72">
        <v>0</v>
      </c>
      <c r="J399" s="72">
        <v>0</v>
      </c>
      <c r="K399" s="72">
        <v>2</v>
      </c>
      <c r="L399" s="72">
        <v>3</v>
      </c>
      <c r="M399" s="72">
        <v>4</v>
      </c>
      <c r="N399" s="72">
        <v>9</v>
      </c>
      <c r="O399">
        <v>81083</v>
      </c>
      <c r="P399">
        <v>1.1099737306217086E-4</v>
      </c>
      <c r="Q399">
        <v>6.0714918161349896E-5</v>
      </c>
      <c r="R399">
        <v>5</v>
      </c>
      <c r="S399">
        <v>4</v>
      </c>
      <c r="T399">
        <v>0.8</v>
      </c>
      <c r="U399" t="s">
        <v>125</v>
      </c>
      <c r="V399">
        <v>0</v>
      </c>
    </row>
    <row r="400" spans="1:22" ht="13.5" customHeight="1">
      <c r="A400" s="73" t="s">
        <v>267</v>
      </c>
      <c r="B400" s="72" t="s">
        <v>124</v>
      </c>
      <c r="C400" s="73" t="s">
        <v>57</v>
      </c>
      <c r="D400" s="72" t="s">
        <v>367</v>
      </c>
      <c r="E400" s="72" t="s">
        <v>361</v>
      </c>
      <c r="F400" s="72" t="s">
        <v>109</v>
      </c>
      <c r="G400" s="73" t="s">
        <v>51</v>
      </c>
      <c r="H400" s="73" t="s">
        <v>51</v>
      </c>
      <c r="I400" s="72">
        <v>0</v>
      </c>
      <c r="J400" s="72">
        <v>1</v>
      </c>
      <c r="K400" s="72">
        <v>1</v>
      </c>
      <c r="L400" s="72">
        <v>1</v>
      </c>
      <c r="M400" s="72">
        <v>0</v>
      </c>
      <c r="N400" s="72">
        <v>3</v>
      </c>
      <c r="O400">
        <v>77854</v>
      </c>
      <c r="P400">
        <v>3.8533665579160991E-5</v>
      </c>
      <c r="Q400">
        <v>7.0243040921588693E-5</v>
      </c>
      <c r="R400">
        <v>5</v>
      </c>
      <c r="S400">
        <v>-2</v>
      </c>
      <c r="T400">
        <v>-0.4</v>
      </c>
      <c r="U400" t="s">
        <v>125</v>
      </c>
      <c r="V400">
        <v>0</v>
      </c>
    </row>
    <row r="401" spans="1:22" ht="13.5" customHeight="1">
      <c r="A401" s="73" t="s">
        <v>267</v>
      </c>
      <c r="B401" s="72" t="s">
        <v>126</v>
      </c>
      <c r="C401" s="73" t="s">
        <v>55</v>
      </c>
      <c r="D401" s="72" t="s">
        <v>366</v>
      </c>
      <c r="E401" s="72" t="s">
        <v>360</v>
      </c>
      <c r="F401" s="72" t="s">
        <v>78</v>
      </c>
      <c r="G401" s="73" t="s">
        <v>344</v>
      </c>
      <c r="H401" s="73" t="s">
        <v>35</v>
      </c>
      <c r="I401" s="72">
        <v>3</v>
      </c>
      <c r="J401" s="72">
        <v>1782</v>
      </c>
      <c r="K401" s="72">
        <v>87</v>
      </c>
      <c r="L401" s="72">
        <v>51</v>
      </c>
      <c r="M401" s="72">
        <v>32</v>
      </c>
      <c r="N401" s="72">
        <v>1955</v>
      </c>
      <c r="O401">
        <v>700312</v>
      </c>
      <c r="P401">
        <v>2.7916128811158454E-3</v>
      </c>
      <c r="Q401">
        <v>6.7803868389122836E-3</v>
      </c>
      <c r="R401">
        <v>4748</v>
      </c>
      <c r="S401">
        <v>-2793</v>
      </c>
      <c r="T401">
        <v>-0.58824768323504628</v>
      </c>
      <c r="U401" t="s">
        <v>127</v>
      </c>
      <c r="V401">
        <v>1</v>
      </c>
    </row>
    <row r="402" spans="1:22" ht="13.5" customHeight="1">
      <c r="A402" s="73" t="s">
        <v>267</v>
      </c>
      <c r="B402" s="72" t="s">
        <v>126</v>
      </c>
      <c r="C402" s="73" t="s">
        <v>55</v>
      </c>
      <c r="D402" s="72" t="s">
        <v>366</v>
      </c>
      <c r="E402" s="72" t="s">
        <v>361</v>
      </c>
      <c r="F402" s="72" t="s">
        <v>78</v>
      </c>
      <c r="G402" s="73" t="s">
        <v>344</v>
      </c>
      <c r="H402" s="73" t="s">
        <v>35</v>
      </c>
      <c r="I402" s="72">
        <v>1</v>
      </c>
      <c r="J402" s="72">
        <v>3859</v>
      </c>
      <c r="K402" s="72">
        <v>147</v>
      </c>
      <c r="L402" s="72">
        <v>69</v>
      </c>
      <c r="M402" s="72">
        <v>92</v>
      </c>
      <c r="N402" s="72">
        <v>4168</v>
      </c>
      <c r="O402">
        <v>702113</v>
      </c>
      <c r="P402">
        <v>5.9363663683766003E-3</v>
      </c>
      <c r="Q402">
        <v>9.7878252083859561E-3</v>
      </c>
      <c r="R402">
        <v>6872</v>
      </c>
      <c r="S402">
        <v>-2704</v>
      </c>
      <c r="T402">
        <v>-0.39348079161816063</v>
      </c>
      <c r="U402" t="s">
        <v>127</v>
      </c>
      <c r="V402">
        <v>0</v>
      </c>
    </row>
    <row r="403" spans="1:22" ht="13.5" customHeight="1">
      <c r="A403" s="73" t="s">
        <v>267</v>
      </c>
      <c r="B403" s="72" t="s">
        <v>126</v>
      </c>
      <c r="C403" s="73" t="s">
        <v>55</v>
      </c>
      <c r="D403" s="72" t="s">
        <v>366</v>
      </c>
      <c r="E403" s="72" t="s">
        <v>360</v>
      </c>
      <c r="F403" s="72" t="s">
        <v>80</v>
      </c>
      <c r="G403" s="73" t="s">
        <v>26</v>
      </c>
      <c r="H403" s="73" t="s">
        <v>26</v>
      </c>
      <c r="I403" s="72">
        <v>1</v>
      </c>
      <c r="J403" s="72">
        <v>307</v>
      </c>
      <c r="K403" s="72">
        <v>284</v>
      </c>
      <c r="L403" s="72">
        <v>514</v>
      </c>
      <c r="M403" s="72">
        <v>404</v>
      </c>
      <c r="N403" s="72">
        <v>1510</v>
      </c>
      <c r="O403">
        <v>700312</v>
      </c>
      <c r="P403">
        <v>2.1561818161048218E-3</v>
      </c>
      <c r="Q403">
        <v>9.5893151573268572E-4</v>
      </c>
      <c r="R403">
        <v>672</v>
      </c>
      <c r="S403">
        <v>838</v>
      </c>
      <c r="T403">
        <v>1.2470238095238093</v>
      </c>
      <c r="U403" t="s">
        <v>127</v>
      </c>
      <c r="V403">
        <v>1</v>
      </c>
    </row>
    <row r="404" spans="1:22" ht="13.5" customHeight="1">
      <c r="A404" s="73" t="s">
        <v>267</v>
      </c>
      <c r="B404" s="72" t="s">
        <v>126</v>
      </c>
      <c r="C404" s="73" t="s">
        <v>55</v>
      </c>
      <c r="D404" s="72" t="s">
        <v>366</v>
      </c>
      <c r="E404" s="72" t="s">
        <v>361</v>
      </c>
      <c r="F404" s="72" t="s">
        <v>80</v>
      </c>
      <c r="G404" s="73" t="s">
        <v>26</v>
      </c>
      <c r="H404" s="73" t="s">
        <v>26</v>
      </c>
      <c r="I404" s="72">
        <v>0</v>
      </c>
      <c r="J404" s="72">
        <v>487</v>
      </c>
      <c r="K404" s="72">
        <v>457</v>
      </c>
      <c r="L404" s="72">
        <v>797</v>
      </c>
      <c r="M404" s="72">
        <v>977</v>
      </c>
      <c r="N404" s="72">
        <v>2718</v>
      </c>
      <c r="O404">
        <v>702113</v>
      </c>
      <c r="P404">
        <v>3.8711717344643952E-3</v>
      </c>
      <c r="Q404">
        <v>2.0154466291270501E-3</v>
      </c>
      <c r="R404">
        <v>1415</v>
      </c>
      <c r="S404">
        <v>1303</v>
      </c>
      <c r="T404">
        <v>0.92084805653710244</v>
      </c>
      <c r="U404" t="s">
        <v>127</v>
      </c>
      <c r="V404">
        <v>1</v>
      </c>
    </row>
    <row r="405" spans="1:22" ht="13.5" customHeight="1">
      <c r="A405" s="73" t="s">
        <v>267</v>
      </c>
      <c r="B405" s="72" t="s">
        <v>126</v>
      </c>
      <c r="C405" s="73" t="s">
        <v>55</v>
      </c>
      <c r="D405" s="72" t="s">
        <v>366</v>
      </c>
      <c r="E405" s="72" t="s">
        <v>360</v>
      </c>
      <c r="F405" s="72" t="s">
        <v>81</v>
      </c>
      <c r="G405" s="73" t="s">
        <v>28</v>
      </c>
      <c r="H405" s="73" t="s">
        <v>28</v>
      </c>
      <c r="I405" s="72">
        <v>0</v>
      </c>
      <c r="J405" s="72">
        <v>1588</v>
      </c>
      <c r="K405" s="72">
        <v>3269</v>
      </c>
      <c r="L405" s="72">
        <v>7795</v>
      </c>
      <c r="M405" s="72">
        <v>7698</v>
      </c>
      <c r="N405" s="72">
        <v>20350</v>
      </c>
      <c r="O405">
        <v>700312</v>
      </c>
      <c r="P405">
        <v>2.9058476793200744E-2</v>
      </c>
      <c r="Q405">
        <v>3.3076831305177759E-2</v>
      </c>
      <c r="R405">
        <v>23164</v>
      </c>
      <c r="S405">
        <v>-2814</v>
      </c>
      <c r="T405">
        <v>-0.12148160939388708</v>
      </c>
      <c r="U405" t="s">
        <v>127</v>
      </c>
      <c r="V405">
        <v>0</v>
      </c>
    </row>
    <row r="406" spans="1:22" ht="13.5" customHeight="1">
      <c r="A406" s="73" t="s">
        <v>267</v>
      </c>
      <c r="B406" s="72" t="s">
        <v>126</v>
      </c>
      <c r="C406" s="73" t="s">
        <v>55</v>
      </c>
      <c r="D406" s="72" t="s">
        <v>366</v>
      </c>
      <c r="E406" s="72" t="s">
        <v>361</v>
      </c>
      <c r="F406" s="72" t="s">
        <v>81</v>
      </c>
      <c r="G406" s="73" t="s">
        <v>28</v>
      </c>
      <c r="H406" s="73" t="s">
        <v>28</v>
      </c>
      <c r="I406" s="72">
        <v>1</v>
      </c>
      <c r="J406" s="72">
        <v>2882</v>
      </c>
      <c r="K406" s="72">
        <v>4782</v>
      </c>
      <c r="L406" s="72">
        <v>13535</v>
      </c>
      <c r="M406" s="72">
        <v>19005</v>
      </c>
      <c r="N406" s="72">
        <v>40205</v>
      </c>
      <c r="O406">
        <v>702113</v>
      </c>
      <c r="P406">
        <v>5.7262862245820827E-2</v>
      </c>
      <c r="Q406">
        <v>5.7872255065076053E-2</v>
      </c>
      <c r="R406">
        <v>40633</v>
      </c>
      <c r="S406">
        <v>-428</v>
      </c>
      <c r="T406">
        <v>-1.0533310363497694E-2</v>
      </c>
      <c r="U406" t="s">
        <v>127</v>
      </c>
      <c r="V406">
        <v>0</v>
      </c>
    </row>
    <row r="407" spans="1:22" ht="13.5" customHeight="1">
      <c r="A407" s="73" t="s">
        <v>267</v>
      </c>
      <c r="B407" s="72" t="s">
        <v>126</v>
      </c>
      <c r="C407" s="73" t="s">
        <v>55</v>
      </c>
      <c r="D407" s="72" t="s">
        <v>366</v>
      </c>
      <c r="E407" s="72" t="s">
        <v>360</v>
      </c>
      <c r="F407" s="72" t="s">
        <v>82</v>
      </c>
      <c r="G407" s="73" t="s">
        <v>41</v>
      </c>
      <c r="H407" s="73" t="s">
        <v>41</v>
      </c>
      <c r="I407" s="72">
        <v>0</v>
      </c>
      <c r="J407" s="72">
        <v>45</v>
      </c>
      <c r="K407" s="72">
        <v>0</v>
      </c>
      <c r="L407" s="72">
        <v>0</v>
      </c>
      <c r="M407" s="72">
        <v>0</v>
      </c>
      <c r="N407" s="72">
        <v>45</v>
      </c>
      <c r="O407">
        <v>700312</v>
      </c>
      <c r="P407">
        <v>6.425707398987879E-5</v>
      </c>
      <c r="Q407">
        <v>2.2986359032561615E-4</v>
      </c>
      <c r="R407">
        <v>161</v>
      </c>
      <c r="S407">
        <v>-116</v>
      </c>
      <c r="T407">
        <v>-0.72049689440993792</v>
      </c>
      <c r="U407" t="s">
        <v>127</v>
      </c>
      <c r="V407">
        <v>0</v>
      </c>
    </row>
    <row r="408" spans="1:22" ht="13.5" customHeight="1">
      <c r="A408" s="73" t="s">
        <v>267</v>
      </c>
      <c r="B408" s="72" t="s">
        <v>126</v>
      </c>
      <c r="C408" s="73" t="s">
        <v>55</v>
      </c>
      <c r="D408" s="72" t="s">
        <v>366</v>
      </c>
      <c r="E408" s="72" t="s">
        <v>361</v>
      </c>
      <c r="F408" s="72" t="s">
        <v>82</v>
      </c>
      <c r="G408" s="73" t="s">
        <v>41</v>
      </c>
      <c r="H408" s="73" t="s">
        <v>41</v>
      </c>
      <c r="I408" s="72">
        <v>0</v>
      </c>
      <c r="J408" s="72">
        <v>49</v>
      </c>
      <c r="K408" s="72">
        <v>0</v>
      </c>
      <c r="L408" s="72">
        <v>1</v>
      </c>
      <c r="M408" s="72">
        <v>0</v>
      </c>
      <c r="N408" s="72">
        <v>50</v>
      </c>
      <c r="O408">
        <v>702113</v>
      </c>
      <c r="P408">
        <v>7.1213608065938107E-5</v>
      </c>
      <c r="Q408">
        <v>1.7732203200915994E-4</v>
      </c>
      <c r="R408">
        <v>125</v>
      </c>
      <c r="S408">
        <v>-75</v>
      </c>
      <c r="T408">
        <v>-0.6</v>
      </c>
      <c r="U408" t="s">
        <v>127</v>
      </c>
      <c r="V408">
        <v>0</v>
      </c>
    </row>
    <row r="409" spans="1:22" ht="13.5" customHeight="1">
      <c r="A409" s="73" t="s">
        <v>267</v>
      </c>
      <c r="B409" s="72" t="s">
        <v>126</v>
      </c>
      <c r="C409" s="73" t="s">
        <v>55</v>
      </c>
      <c r="D409" s="72" t="s">
        <v>366</v>
      </c>
      <c r="E409" s="72" t="s">
        <v>360</v>
      </c>
      <c r="F409" s="72" t="s">
        <v>83</v>
      </c>
      <c r="G409" s="73" t="s">
        <v>27</v>
      </c>
      <c r="H409" s="73" t="s">
        <v>27</v>
      </c>
      <c r="I409" s="72">
        <v>0</v>
      </c>
      <c r="J409" s="72">
        <v>164</v>
      </c>
      <c r="K409" s="72">
        <v>120</v>
      </c>
      <c r="L409" s="72">
        <v>180</v>
      </c>
      <c r="M409" s="72">
        <v>137</v>
      </c>
      <c r="N409" s="72">
        <v>601</v>
      </c>
      <c r="O409">
        <v>700312</v>
      </c>
      <c r="P409">
        <v>8.5818892150927011E-4</v>
      </c>
      <c r="Q409">
        <v>1.1184681460272012E-3</v>
      </c>
      <c r="R409">
        <v>783</v>
      </c>
      <c r="S409">
        <v>-182</v>
      </c>
      <c r="T409">
        <v>-0.23243933588761179</v>
      </c>
      <c r="U409" t="s">
        <v>127</v>
      </c>
      <c r="V409">
        <v>0</v>
      </c>
    </row>
    <row r="410" spans="1:22" ht="13.5" customHeight="1">
      <c r="A410" s="73" t="s">
        <v>267</v>
      </c>
      <c r="B410" s="72" t="s">
        <v>126</v>
      </c>
      <c r="C410" s="73" t="s">
        <v>55</v>
      </c>
      <c r="D410" s="72" t="s">
        <v>366</v>
      </c>
      <c r="E410" s="72" t="s">
        <v>361</v>
      </c>
      <c r="F410" s="72" t="s">
        <v>83</v>
      </c>
      <c r="G410" s="73" t="s">
        <v>27</v>
      </c>
      <c r="H410" s="73" t="s">
        <v>27</v>
      </c>
      <c r="I410" s="72">
        <v>0</v>
      </c>
      <c r="J410" s="72">
        <v>253</v>
      </c>
      <c r="K410" s="72">
        <v>155</v>
      </c>
      <c r="L410" s="72">
        <v>270</v>
      </c>
      <c r="M410" s="72">
        <v>336</v>
      </c>
      <c r="N410" s="72">
        <v>1014</v>
      </c>
      <c r="O410">
        <v>702113</v>
      </c>
      <c r="P410">
        <v>1.4442119715772249E-3</v>
      </c>
      <c r="Q410">
        <v>1.8065455767641828E-3</v>
      </c>
      <c r="R410">
        <v>1268</v>
      </c>
      <c r="S410">
        <v>-254</v>
      </c>
      <c r="T410">
        <v>-0.20031545741324919</v>
      </c>
      <c r="U410" t="s">
        <v>127</v>
      </c>
      <c r="V410">
        <v>0</v>
      </c>
    </row>
    <row r="411" spans="1:22" ht="13.5" customHeight="1">
      <c r="A411" s="73" t="s">
        <v>267</v>
      </c>
      <c r="B411" s="72" t="s">
        <v>126</v>
      </c>
      <c r="C411" s="73" t="s">
        <v>55</v>
      </c>
      <c r="D411" s="72" t="s">
        <v>366</v>
      </c>
      <c r="E411" s="72" t="s">
        <v>360</v>
      </c>
      <c r="F411" s="72" t="s">
        <v>84</v>
      </c>
      <c r="G411" s="73" t="s">
        <v>345</v>
      </c>
      <c r="H411" s="73" t="s">
        <v>33</v>
      </c>
      <c r="I411" s="72">
        <v>2</v>
      </c>
      <c r="J411" s="72">
        <v>2245</v>
      </c>
      <c r="K411" s="72">
        <v>1511</v>
      </c>
      <c r="L411" s="72">
        <v>2329</v>
      </c>
      <c r="M411" s="72">
        <v>1963</v>
      </c>
      <c r="N411" s="72">
        <v>8050</v>
      </c>
      <c r="O411">
        <v>700312</v>
      </c>
      <c r="P411">
        <v>1.149487656930054E-2</v>
      </c>
      <c r="Q411">
        <v>1.1385225846706067E-2</v>
      </c>
      <c r="R411">
        <v>7973</v>
      </c>
      <c r="S411">
        <v>77</v>
      </c>
      <c r="T411">
        <v>9.6575943810359721E-3</v>
      </c>
      <c r="U411" t="s">
        <v>127</v>
      </c>
      <c r="V411">
        <v>0</v>
      </c>
    </row>
    <row r="412" spans="1:22" ht="13.5" customHeight="1">
      <c r="A412" s="73" t="s">
        <v>267</v>
      </c>
      <c r="B412" s="72" t="s">
        <v>126</v>
      </c>
      <c r="C412" s="73" t="s">
        <v>55</v>
      </c>
      <c r="D412" s="72" t="s">
        <v>366</v>
      </c>
      <c r="E412" s="72" t="s">
        <v>361</v>
      </c>
      <c r="F412" s="72" t="s">
        <v>84</v>
      </c>
      <c r="G412" s="73" t="s">
        <v>345</v>
      </c>
      <c r="H412" s="73" t="s">
        <v>33</v>
      </c>
      <c r="I412" s="72">
        <v>1</v>
      </c>
      <c r="J412" s="72">
        <v>2569</v>
      </c>
      <c r="K412" s="72">
        <v>1515</v>
      </c>
      <c r="L412" s="72">
        <v>2985</v>
      </c>
      <c r="M412" s="72">
        <v>4579</v>
      </c>
      <c r="N412" s="72">
        <v>11649</v>
      </c>
      <c r="O412">
        <v>702113</v>
      </c>
      <c r="P412">
        <v>1.6591346407202258E-2</v>
      </c>
      <c r="Q412">
        <v>1.5026146348404538E-2</v>
      </c>
      <c r="R412">
        <v>10550</v>
      </c>
      <c r="S412">
        <v>1099</v>
      </c>
      <c r="T412">
        <v>0.10417061611374412</v>
      </c>
      <c r="U412" t="s">
        <v>127</v>
      </c>
      <c r="V412">
        <v>0</v>
      </c>
    </row>
    <row r="413" spans="1:22" ht="13.5" customHeight="1">
      <c r="A413" s="73" t="s">
        <v>267</v>
      </c>
      <c r="B413" s="72" t="s">
        <v>126</v>
      </c>
      <c r="C413" s="73" t="s">
        <v>55</v>
      </c>
      <c r="D413" s="72" t="s">
        <v>366</v>
      </c>
      <c r="E413" s="72" t="s">
        <v>360</v>
      </c>
      <c r="F413" s="72" t="s">
        <v>85</v>
      </c>
      <c r="G413" s="73" t="s">
        <v>346</v>
      </c>
      <c r="H413" s="73" t="s">
        <v>25</v>
      </c>
      <c r="I413" s="72">
        <v>2</v>
      </c>
      <c r="J413" s="72">
        <v>186</v>
      </c>
      <c r="K413" s="72">
        <v>133</v>
      </c>
      <c r="L413" s="72">
        <v>276</v>
      </c>
      <c r="M413" s="72">
        <v>236</v>
      </c>
      <c r="N413" s="72">
        <v>833</v>
      </c>
      <c r="O413">
        <v>700312</v>
      </c>
      <c r="P413">
        <v>1.1894698363015342E-3</v>
      </c>
      <c r="Q413">
        <v>3.8479089328219231E-3</v>
      </c>
      <c r="R413">
        <v>2695</v>
      </c>
      <c r="S413">
        <v>-1862</v>
      </c>
      <c r="T413">
        <v>-0.69090909090909092</v>
      </c>
      <c r="U413" t="s">
        <v>127</v>
      </c>
      <c r="V413">
        <v>1</v>
      </c>
    </row>
    <row r="414" spans="1:22" ht="13.5" customHeight="1">
      <c r="A414" s="73" t="s">
        <v>267</v>
      </c>
      <c r="B414" s="72" t="s">
        <v>126</v>
      </c>
      <c r="C414" s="73" t="s">
        <v>55</v>
      </c>
      <c r="D414" s="72" t="s">
        <v>366</v>
      </c>
      <c r="E414" s="72" t="s">
        <v>361</v>
      </c>
      <c r="F414" s="72" t="s">
        <v>85</v>
      </c>
      <c r="G414" s="73" t="s">
        <v>346</v>
      </c>
      <c r="H414" s="73" t="s">
        <v>25</v>
      </c>
      <c r="I414" s="72">
        <v>0</v>
      </c>
      <c r="J414" s="72">
        <v>227</v>
      </c>
      <c r="K414" s="72">
        <v>175</v>
      </c>
      <c r="L414" s="72">
        <v>421</v>
      </c>
      <c r="M414" s="72">
        <v>734</v>
      </c>
      <c r="N414" s="72">
        <v>1557</v>
      </c>
      <c r="O414">
        <v>702113</v>
      </c>
      <c r="P414">
        <v>2.2175917551733124E-3</v>
      </c>
      <c r="Q414">
        <v>8.4250239252977518E-3</v>
      </c>
      <c r="R414">
        <v>5915</v>
      </c>
      <c r="S414">
        <v>-4358</v>
      </c>
      <c r="T414">
        <v>-0.73677092138630607</v>
      </c>
      <c r="U414" t="s">
        <v>127</v>
      </c>
      <c r="V414">
        <v>1</v>
      </c>
    </row>
    <row r="415" spans="1:22" ht="13.5" customHeight="1">
      <c r="A415" s="73" t="s">
        <v>267</v>
      </c>
      <c r="B415" s="72" t="s">
        <v>126</v>
      </c>
      <c r="C415" s="73" t="s">
        <v>55</v>
      </c>
      <c r="D415" s="72" t="s">
        <v>366</v>
      </c>
      <c r="E415" s="72" t="s">
        <v>360</v>
      </c>
      <c r="F415" s="72" t="s">
        <v>86</v>
      </c>
      <c r="G415" s="73" t="s">
        <v>347</v>
      </c>
      <c r="H415" s="73" t="s">
        <v>40</v>
      </c>
      <c r="I415" s="72">
        <v>0</v>
      </c>
      <c r="J415" s="72">
        <v>0</v>
      </c>
      <c r="K415" s="72">
        <v>0</v>
      </c>
      <c r="L415" s="72">
        <v>0</v>
      </c>
      <c r="M415" s="72">
        <v>0</v>
      </c>
      <c r="N415" s="72">
        <v>0</v>
      </c>
      <c r="O415">
        <v>700312</v>
      </c>
      <c r="P415">
        <v>0</v>
      </c>
      <c r="Q415">
        <v>1.340586000038578E-3</v>
      </c>
      <c r="R415">
        <v>939</v>
      </c>
      <c r="S415">
        <v>-939</v>
      </c>
      <c r="T415">
        <v>-1</v>
      </c>
      <c r="U415" t="s">
        <v>127</v>
      </c>
      <c r="V415">
        <v>1</v>
      </c>
    </row>
    <row r="416" spans="1:22" ht="13.5" customHeight="1">
      <c r="A416" s="73" t="s">
        <v>267</v>
      </c>
      <c r="B416" s="72" t="s">
        <v>126</v>
      </c>
      <c r="C416" s="73" t="s">
        <v>55</v>
      </c>
      <c r="D416" s="72" t="s">
        <v>366</v>
      </c>
      <c r="E416" s="72" t="s">
        <v>361</v>
      </c>
      <c r="F416" s="72" t="s">
        <v>86</v>
      </c>
      <c r="G416" s="73" t="s">
        <v>347</v>
      </c>
      <c r="H416" s="73" t="s">
        <v>40</v>
      </c>
      <c r="I416" s="72">
        <v>0</v>
      </c>
      <c r="J416" s="72">
        <v>1</v>
      </c>
      <c r="K416" s="72">
        <v>0</v>
      </c>
      <c r="L416" s="72">
        <v>0</v>
      </c>
      <c r="M416" s="72">
        <v>0</v>
      </c>
      <c r="N416" s="72">
        <v>1</v>
      </c>
      <c r="O416">
        <v>702113</v>
      </c>
      <c r="P416">
        <v>1.424272161318762E-6</v>
      </c>
      <c r="Q416">
        <v>1.3016328077373009E-3</v>
      </c>
      <c r="R416">
        <v>914</v>
      </c>
      <c r="S416">
        <v>-913</v>
      </c>
      <c r="T416">
        <v>-0.9989059080962801</v>
      </c>
      <c r="U416" t="s">
        <v>127</v>
      </c>
      <c r="V416">
        <v>1</v>
      </c>
    </row>
    <row r="417" spans="1:22" ht="13.5" customHeight="1">
      <c r="A417" s="73" t="s">
        <v>267</v>
      </c>
      <c r="B417" s="72" t="s">
        <v>126</v>
      </c>
      <c r="C417" s="73" t="s">
        <v>55</v>
      </c>
      <c r="D417" s="72" t="s">
        <v>366</v>
      </c>
      <c r="E417" s="72" t="s">
        <v>360</v>
      </c>
      <c r="F417" s="72" t="s">
        <v>87</v>
      </c>
      <c r="G417" s="73" t="s">
        <v>348</v>
      </c>
      <c r="H417" s="73" t="s">
        <v>38</v>
      </c>
      <c r="I417" s="72">
        <v>0</v>
      </c>
      <c r="J417" s="72">
        <v>0</v>
      </c>
      <c r="K417" s="72">
        <v>0</v>
      </c>
      <c r="L417" s="72">
        <v>0</v>
      </c>
      <c r="M417" s="72">
        <v>0</v>
      </c>
      <c r="N417" s="72">
        <v>0</v>
      </c>
      <c r="O417">
        <v>700312</v>
      </c>
      <c r="P417">
        <v>0</v>
      </c>
      <c r="Q417">
        <v>1.4119820533122197E-3</v>
      </c>
      <c r="R417">
        <v>989</v>
      </c>
      <c r="S417">
        <v>-989</v>
      </c>
      <c r="T417">
        <v>-1</v>
      </c>
      <c r="U417" t="s">
        <v>127</v>
      </c>
      <c r="V417">
        <v>1</v>
      </c>
    </row>
    <row r="418" spans="1:22" ht="13.5" customHeight="1">
      <c r="A418" s="73" t="s">
        <v>267</v>
      </c>
      <c r="B418" s="72" t="s">
        <v>126</v>
      </c>
      <c r="C418" s="73" t="s">
        <v>55</v>
      </c>
      <c r="D418" s="72" t="s">
        <v>366</v>
      </c>
      <c r="E418" s="72" t="s">
        <v>361</v>
      </c>
      <c r="F418" s="72" t="s">
        <v>87</v>
      </c>
      <c r="G418" s="73" t="s">
        <v>348</v>
      </c>
      <c r="H418" s="73" t="s">
        <v>38</v>
      </c>
      <c r="I418" s="72">
        <v>1</v>
      </c>
      <c r="J418" s="72">
        <v>0</v>
      </c>
      <c r="K418" s="72">
        <v>0</v>
      </c>
      <c r="L418" s="72">
        <v>0</v>
      </c>
      <c r="M418" s="72">
        <v>0</v>
      </c>
      <c r="N418" s="72">
        <v>1</v>
      </c>
      <c r="O418">
        <v>702113</v>
      </c>
      <c r="P418">
        <v>1.424272161318762E-6</v>
      </c>
      <c r="Q418">
        <v>1.2779467655300485E-3</v>
      </c>
      <c r="R418">
        <v>897</v>
      </c>
      <c r="S418">
        <v>-896</v>
      </c>
      <c r="T418">
        <v>-0.99888517279821631</v>
      </c>
      <c r="U418" t="s">
        <v>127</v>
      </c>
      <c r="V418">
        <v>1</v>
      </c>
    </row>
    <row r="419" spans="1:22" ht="13.5" customHeight="1">
      <c r="A419" s="73" t="s">
        <v>267</v>
      </c>
      <c r="B419" s="72" t="s">
        <v>126</v>
      </c>
      <c r="C419" s="73" t="s">
        <v>55</v>
      </c>
      <c r="D419" s="72" t="s">
        <v>366</v>
      </c>
      <c r="E419" s="72" t="s">
        <v>360</v>
      </c>
      <c r="F419" s="72" t="s">
        <v>88</v>
      </c>
      <c r="G419" s="73" t="s">
        <v>349</v>
      </c>
      <c r="H419" s="73" t="s">
        <v>34</v>
      </c>
      <c r="I419" s="72">
        <v>0</v>
      </c>
      <c r="J419" s="72">
        <v>218</v>
      </c>
      <c r="K419" s="72">
        <v>105</v>
      </c>
      <c r="L419" s="72">
        <v>190</v>
      </c>
      <c r="M419" s="72">
        <v>97</v>
      </c>
      <c r="N419" s="72">
        <v>610</v>
      </c>
      <c r="O419">
        <v>700312</v>
      </c>
      <c r="P419">
        <v>8.7104033630724595E-4</v>
      </c>
      <c r="Q419">
        <v>1.1176036370409718E-3</v>
      </c>
      <c r="R419">
        <v>783</v>
      </c>
      <c r="S419">
        <v>-173</v>
      </c>
      <c r="T419">
        <v>-0.22094508301404858</v>
      </c>
      <c r="U419" t="s">
        <v>127</v>
      </c>
      <c r="V419">
        <v>0</v>
      </c>
    </row>
    <row r="420" spans="1:22" ht="13.5" customHeight="1">
      <c r="A420" s="73" t="s">
        <v>267</v>
      </c>
      <c r="B420" s="72" t="s">
        <v>126</v>
      </c>
      <c r="C420" s="73" t="s">
        <v>55</v>
      </c>
      <c r="D420" s="72" t="s">
        <v>366</v>
      </c>
      <c r="E420" s="72" t="s">
        <v>361</v>
      </c>
      <c r="F420" s="72" t="s">
        <v>88</v>
      </c>
      <c r="G420" s="73" t="s">
        <v>349</v>
      </c>
      <c r="H420" s="73" t="s">
        <v>34</v>
      </c>
      <c r="I420" s="72">
        <v>1</v>
      </c>
      <c r="J420" s="72">
        <v>182</v>
      </c>
      <c r="K420" s="72">
        <v>107</v>
      </c>
      <c r="L420" s="72">
        <v>176</v>
      </c>
      <c r="M420" s="72">
        <v>209</v>
      </c>
      <c r="N420" s="72">
        <v>675</v>
      </c>
      <c r="O420">
        <v>702113</v>
      </c>
      <c r="P420">
        <v>9.6138370889016435E-4</v>
      </c>
      <c r="Q420">
        <v>1.2230512595980576E-3</v>
      </c>
      <c r="R420">
        <v>859</v>
      </c>
      <c r="S420">
        <v>-184</v>
      </c>
      <c r="T420">
        <v>-0.21420256111757863</v>
      </c>
      <c r="U420" t="s">
        <v>127</v>
      </c>
      <c r="V420">
        <v>0</v>
      </c>
    </row>
    <row r="421" spans="1:22" ht="13.5" customHeight="1">
      <c r="A421" s="73" t="s">
        <v>267</v>
      </c>
      <c r="B421" s="72" t="s">
        <v>126</v>
      </c>
      <c r="C421" s="73" t="s">
        <v>55</v>
      </c>
      <c r="D421" s="72" t="s">
        <v>366</v>
      </c>
      <c r="E421" s="72" t="s">
        <v>360</v>
      </c>
      <c r="F421" s="72" t="s">
        <v>89</v>
      </c>
      <c r="G421" s="73" t="s">
        <v>350</v>
      </c>
      <c r="H421" s="73" t="s">
        <v>39</v>
      </c>
      <c r="I421" s="72">
        <v>0</v>
      </c>
      <c r="J421" s="72">
        <v>11</v>
      </c>
      <c r="K421" s="72">
        <v>13</v>
      </c>
      <c r="L421" s="72">
        <v>18</v>
      </c>
      <c r="M421" s="72">
        <v>12</v>
      </c>
      <c r="N421" s="72">
        <v>54</v>
      </c>
      <c r="O421">
        <v>700312</v>
      </c>
      <c r="P421">
        <v>7.7108488787854559E-5</v>
      </c>
      <c r="Q421">
        <v>1.5175508049617312E-4</v>
      </c>
      <c r="R421">
        <v>106</v>
      </c>
      <c r="S421">
        <v>-52</v>
      </c>
      <c r="T421">
        <v>-0.49056603773584906</v>
      </c>
      <c r="U421" t="s">
        <v>127</v>
      </c>
      <c r="V421">
        <v>0</v>
      </c>
    </row>
    <row r="422" spans="1:22" ht="13.5" customHeight="1">
      <c r="A422" s="73" t="s">
        <v>267</v>
      </c>
      <c r="B422" s="72" t="s">
        <v>126</v>
      </c>
      <c r="C422" s="73" t="s">
        <v>55</v>
      </c>
      <c r="D422" s="72" t="s">
        <v>366</v>
      </c>
      <c r="E422" s="72" t="s">
        <v>361</v>
      </c>
      <c r="F422" s="72" t="s">
        <v>89</v>
      </c>
      <c r="G422" s="73" t="s">
        <v>350</v>
      </c>
      <c r="H422" s="73" t="s">
        <v>39</v>
      </c>
      <c r="I422" s="72">
        <v>0</v>
      </c>
      <c r="J422" s="72">
        <v>17</v>
      </c>
      <c r="K422" s="72">
        <v>10</v>
      </c>
      <c r="L422" s="72">
        <v>22</v>
      </c>
      <c r="M422" s="72">
        <v>20</v>
      </c>
      <c r="N422" s="72">
        <v>69</v>
      </c>
      <c r="O422">
        <v>702113</v>
      </c>
      <c r="P422">
        <v>9.8274779130994586E-5</v>
      </c>
      <c r="Q422">
        <v>2.0551288308885864E-4</v>
      </c>
      <c r="R422">
        <v>144</v>
      </c>
      <c r="S422">
        <v>-75</v>
      </c>
      <c r="T422">
        <v>-0.52083333333333326</v>
      </c>
      <c r="U422" t="s">
        <v>127</v>
      </c>
      <c r="V422">
        <v>0</v>
      </c>
    </row>
    <row r="423" spans="1:22" ht="13.5" customHeight="1">
      <c r="A423" s="73" t="s">
        <v>267</v>
      </c>
      <c r="B423" s="72" t="s">
        <v>126</v>
      </c>
      <c r="C423" s="73" t="s">
        <v>55</v>
      </c>
      <c r="D423" s="72" t="s">
        <v>366</v>
      </c>
      <c r="E423" s="72" t="s">
        <v>360</v>
      </c>
      <c r="F423" s="72" t="s">
        <v>90</v>
      </c>
      <c r="G423" s="73" t="s">
        <v>351</v>
      </c>
      <c r="H423" s="73" t="s">
        <v>37</v>
      </c>
      <c r="I423" s="72">
        <v>0</v>
      </c>
      <c r="J423" s="72">
        <v>302</v>
      </c>
      <c r="K423" s="72">
        <v>40</v>
      </c>
      <c r="L423" s="72">
        <v>39</v>
      </c>
      <c r="M423" s="72">
        <v>14</v>
      </c>
      <c r="N423" s="72">
        <v>395</v>
      </c>
      <c r="O423">
        <v>700312</v>
      </c>
      <c r="P423">
        <v>5.6403431613338058E-4</v>
      </c>
      <c r="Q423">
        <v>5.6475732480023276E-4</v>
      </c>
      <c r="R423">
        <v>396</v>
      </c>
      <c r="S423">
        <v>-1</v>
      </c>
      <c r="T423">
        <v>-2.525252525252486E-3</v>
      </c>
      <c r="U423" t="s">
        <v>127</v>
      </c>
      <c r="V423">
        <v>0</v>
      </c>
    </row>
    <row r="424" spans="1:22" ht="13.5" customHeight="1">
      <c r="A424" s="73" t="s">
        <v>267</v>
      </c>
      <c r="B424" s="72" t="s">
        <v>126</v>
      </c>
      <c r="C424" s="73" t="s">
        <v>55</v>
      </c>
      <c r="D424" s="72" t="s">
        <v>366</v>
      </c>
      <c r="E424" s="72" t="s">
        <v>361</v>
      </c>
      <c r="F424" s="72" t="s">
        <v>90</v>
      </c>
      <c r="G424" s="73" t="s">
        <v>351</v>
      </c>
      <c r="H424" s="73" t="s">
        <v>37</v>
      </c>
      <c r="I424" s="72">
        <v>0</v>
      </c>
      <c r="J424" s="72">
        <v>200</v>
      </c>
      <c r="K424" s="72">
        <v>54</v>
      </c>
      <c r="L424" s="72">
        <v>44</v>
      </c>
      <c r="M424" s="72">
        <v>29</v>
      </c>
      <c r="N424" s="72">
        <v>327</v>
      </c>
      <c r="O424">
        <v>702113</v>
      </c>
      <c r="P424">
        <v>4.6573699675123522E-4</v>
      </c>
      <c r="Q424">
        <v>5.7015251579797593E-4</v>
      </c>
      <c r="R424">
        <v>400</v>
      </c>
      <c r="S424">
        <v>-73</v>
      </c>
      <c r="T424">
        <v>-0.1825</v>
      </c>
      <c r="U424" t="s">
        <v>127</v>
      </c>
      <c r="V424">
        <v>0</v>
      </c>
    </row>
    <row r="425" spans="1:22" ht="13.5" customHeight="1">
      <c r="A425" s="73" t="s">
        <v>267</v>
      </c>
      <c r="B425" s="72" t="s">
        <v>126</v>
      </c>
      <c r="C425" s="73" t="s">
        <v>55</v>
      </c>
      <c r="D425" s="72" t="s">
        <v>366</v>
      </c>
      <c r="E425" s="72" t="s">
        <v>360</v>
      </c>
      <c r="F425" s="72" t="s">
        <v>91</v>
      </c>
      <c r="G425" s="73" t="s">
        <v>352</v>
      </c>
      <c r="H425" s="73" t="s">
        <v>29</v>
      </c>
      <c r="I425" s="72">
        <v>1</v>
      </c>
      <c r="J425" s="72">
        <v>645</v>
      </c>
      <c r="K425" s="72">
        <v>437</v>
      </c>
      <c r="L425" s="72">
        <v>608</v>
      </c>
      <c r="M425" s="72">
        <v>459</v>
      </c>
      <c r="N425" s="72">
        <v>2150</v>
      </c>
      <c r="O425">
        <v>700312</v>
      </c>
      <c r="P425">
        <v>3.0700602017386534E-3</v>
      </c>
      <c r="Q425">
        <v>3.4150560725363876E-3</v>
      </c>
      <c r="R425">
        <v>2392</v>
      </c>
      <c r="S425">
        <v>-242</v>
      </c>
      <c r="T425">
        <v>-0.1011705685618729</v>
      </c>
      <c r="U425" t="s">
        <v>127</v>
      </c>
      <c r="V425">
        <v>0</v>
      </c>
    </row>
    <row r="426" spans="1:22" ht="13.5" customHeight="1">
      <c r="A426" s="73" t="s">
        <v>267</v>
      </c>
      <c r="B426" s="72" t="s">
        <v>126</v>
      </c>
      <c r="C426" s="73" t="s">
        <v>55</v>
      </c>
      <c r="D426" s="72" t="s">
        <v>366</v>
      </c>
      <c r="E426" s="72" t="s">
        <v>361</v>
      </c>
      <c r="F426" s="72" t="s">
        <v>91</v>
      </c>
      <c r="G426" s="73" t="s">
        <v>352</v>
      </c>
      <c r="H426" s="73" t="s">
        <v>29</v>
      </c>
      <c r="I426" s="72">
        <v>1</v>
      </c>
      <c r="J426" s="72">
        <v>563</v>
      </c>
      <c r="K426" s="72">
        <v>368</v>
      </c>
      <c r="L426" s="72">
        <v>629</v>
      </c>
      <c r="M426" s="72">
        <v>713</v>
      </c>
      <c r="N426" s="72">
        <v>2274</v>
      </c>
      <c r="O426">
        <v>702113</v>
      </c>
      <c r="P426">
        <v>3.238794894838865E-3</v>
      </c>
      <c r="Q426">
        <v>3.3231791747438382E-3</v>
      </c>
      <c r="R426">
        <v>2333</v>
      </c>
      <c r="S426">
        <v>-59</v>
      </c>
      <c r="T426">
        <v>-2.5289327046720933E-2</v>
      </c>
      <c r="U426" t="s">
        <v>127</v>
      </c>
      <c r="V426">
        <v>0</v>
      </c>
    </row>
    <row r="427" spans="1:22" ht="13.5" customHeight="1">
      <c r="A427" s="73" t="s">
        <v>267</v>
      </c>
      <c r="B427" s="72" t="s">
        <v>126</v>
      </c>
      <c r="C427" s="73" t="s">
        <v>55</v>
      </c>
      <c r="D427" s="72" t="s">
        <v>366</v>
      </c>
      <c r="E427" s="72" t="s">
        <v>360</v>
      </c>
      <c r="F427" s="72" t="s">
        <v>92</v>
      </c>
      <c r="G427" s="73" t="s">
        <v>353</v>
      </c>
      <c r="H427" s="73" t="s">
        <v>30</v>
      </c>
      <c r="I427" s="72">
        <v>0</v>
      </c>
      <c r="J427" s="72">
        <v>161</v>
      </c>
      <c r="K427" s="72">
        <v>179</v>
      </c>
      <c r="L427" s="72">
        <v>255</v>
      </c>
      <c r="M427" s="72">
        <v>235</v>
      </c>
      <c r="N427" s="72">
        <v>830</v>
      </c>
      <c r="O427">
        <v>700312</v>
      </c>
      <c r="P427">
        <v>1.1851860313688756E-3</v>
      </c>
      <c r="Q427">
        <v>1.4829141023426633E-3</v>
      </c>
      <c r="R427">
        <v>1039</v>
      </c>
      <c r="S427">
        <v>-209</v>
      </c>
      <c r="T427">
        <v>-0.2011549566891242</v>
      </c>
      <c r="U427" t="s">
        <v>127</v>
      </c>
      <c r="V427">
        <v>0</v>
      </c>
    </row>
    <row r="428" spans="1:22" ht="13.5" customHeight="1">
      <c r="A428" s="73" t="s">
        <v>267</v>
      </c>
      <c r="B428" s="72" t="s">
        <v>126</v>
      </c>
      <c r="C428" s="73" t="s">
        <v>55</v>
      </c>
      <c r="D428" s="72" t="s">
        <v>366</v>
      </c>
      <c r="E428" s="72" t="s">
        <v>361</v>
      </c>
      <c r="F428" s="72" t="s">
        <v>92</v>
      </c>
      <c r="G428" s="73" t="s">
        <v>353</v>
      </c>
      <c r="H428" s="73" t="s">
        <v>30</v>
      </c>
      <c r="I428" s="72">
        <v>0</v>
      </c>
      <c r="J428" s="72">
        <v>302</v>
      </c>
      <c r="K428" s="72">
        <v>208</v>
      </c>
      <c r="L428" s="72">
        <v>428</v>
      </c>
      <c r="M428" s="72">
        <v>571</v>
      </c>
      <c r="N428" s="72">
        <v>1509</v>
      </c>
      <c r="O428">
        <v>702113</v>
      </c>
      <c r="P428">
        <v>2.1492266914300119E-3</v>
      </c>
      <c r="Q428">
        <v>2.6386975787045489E-3</v>
      </c>
      <c r="R428">
        <v>1853</v>
      </c>
      <c r="S428">
        <v>-344</v>
      </c>
      <c r="T428">
        <v>-0.18564490016189961</v>
      </c>
      <c r="U428" t="s">
        <v>127</v>
      </c>
      <c r="V428">
        <v>0</v>
      </c>
    </row>
    <row r="429" spans="1:22" ht="13.5" customHeight="1">
      <c r="A429" s="73" t="s">
        <v>267</v>
      </c>
      <c r="B429" s="72" t="s">
        <v>126</v>
      </c>
      <c r="C429" s="73" t="s">
        <v>55</v>
      </c>
      <c r="D429" s="72" t="s">
        <v>366</v>
      </c>
      <c r="E429" s="72" t="s">
        <v>360</v>
      </c>
      <c r="F429" s="72" t="s">
        <v>93</v>
      </c>
      <c r="G429" s="73" t="s">
        <v>354</v>
      </c>
      <c r="H429" s="73" t="s">
        <v>42</v>
      </c>
      <c r="I429" s="72">
        <v>0</v>
      </c>
      <c r="J429" s="72">
        <v>0</v>
      </c>
      <c r="K429" s="72">
        <v>0</v>
      </c>
      <c r="L429" s="72">
        <v>0</v>
      </c>
      <c r="M429" s="72">
        <v>0</v>
      </c>
      <c r="N429" s="72">
        <v>0</v>
      </c>
      <c r="O429">
        <v>700312</v>
      </c>
      <c r="P429">
        <v>0</v>
      </c>
      <c r="Q429">
        <v>1.0541789410186882E-4</v>
      </c>
      <c r="R429">
        <v>74</v>
      </c>
      <c r="S429">
        <v>-74</v>
      </c>
      <c r="T429">
        <v>-1</v>
      </c>
      <c r="U429" t="s">
        <v>127</v>
      </c>
      <c r="V429">
        <v>0</v>
      </c>
    </row>
    <row r="430" spans="1:22" ht="13.5" customHeight="1">
      <c r="A430" s="73" t="s">
        <v>267</v>
      </c>
      <c r="B430" s="72" t="s">
        <v>126</v>
      </c>
      <c r="C430" s="73" t="s">
        <v>55</v>
      </c>
      <c r="D430" s="72" t="s">
        <v>366</v>
      </c>
      <c r="E430" s="72" t="s">
        <v>361</v>
      </c>
      <c r="F430" s="72" t="s">
        <v>93</v>
      </c>
      <c r="G430" s="73" t="s">
        <v>354</v>
      </c>
      <c r="H430" s="73" t="s">
        <v>42</v>
      </c>
      <c r="I430" s="72">
        <v>0</v>
      </c>
      <c r="J430" s="72">
        <v>0</v>
      </c>
      <c r="K430" s="72">
        <v>0</v>
      </c>
      <c r="L430" s="72">
        <v>0</v>
      </c>
      <c r="M430" s="72">
        <v>0</v>
      </c>
      <c r="N430" s="72">
        <v>0</v>
      </c>
      <c r="O430">
        <v>702113</v>
      </c>
      <c r="P430">
        <v>0</v>
      </c>
      <c r="Q430">
        <v>1.2844555193053666E-4</v>
      </c>
      <c r="R430">
        <v>90</v>
      </c>
      <c r="S430">
        <v>-90</v>
      </c>
      <c r="T430">
        <v>-1</v>
      </c>
      <c r="U430" t="s">
        <v>127</v>
      </c>
      <c r="V430">
        <v>0</v>
      </c>
    </row>
    <row r="431" spans="1:22" ht="13.5" customHeight="1">
      <c r="A431" s="73" t="s">
        <v>267</v>
      </c>
      <c r="B431" s="72" t="s">
        <v>126</v>
      </c>
      <c r="C431" s="73" t="s">
        <v>55</v>
      </c>
      <c r="D431" s="72" t="s">
        <v>366</v>
      </c>
      <c r="E431" s="72" t="s">
        <v>360</v>
      </c>
      <c r="F431" s="72" t="s">
        <v>94</v>
      </c>
      <c r="G431" s="73" t="s">
        <v>36</v>
      </c>
      <c r="H431" s="73" t="s">
        <v>36</v>
      </c>
      <c r="I431" s="72">
        <v>0</v>
      </c>
      <c r="J431" s="72">
        <v>10</v>
      </c>
      <c r="K431" s="72">
        <v>0</v>
      </c>
      <c r="L431" s="72">
        <v>0</v>
      </c>
      <c r="M431" s="72">
        <v>1</v>
      </c>
      <c r="N431" s="72">
        <v>11</v>
      </c>
      <c r="O431">
        <v>700312</v>
      </c>
      <c r="P431">
        <v>1.5707284753081483E-5</v>
      </c>
      <c r="Q431">
        <v>9.0732339598185356E-4</v>
      </c>
      <c r="R431">
        <v>635</v>
      </c>
      <c r="S431">
        <v>-624</v>
      </c>
      <c r="T431">
        <v>-0.9826771653543307</v>
      </c>
      <c r="U431" t="s">
        <v>127</v>
      </c>
      <c r="V431">
        <v>1</v>
      </c>
    </row>
    <row r="432" spans="1:22" ht="13.5" customHeight="1">
      <c r="A432" s="73" t="s">
        <v>267</v>
      </c>
      <c r="B432" s="72" t="s">
        <v>126</v>
      </c>
      <c r="C432" s="73" t="s">
        <v>55</v>
      </c>
      <c r="D432" s="72" t="s">
        <v>366</v>
      </c>
      <c r="E432" s="72" t="s">
        <v>361</v>
      </c>
      <c r="F432" s="72" t="s">
        <v>94</v>
      </c>
      <c r="G432" s="73" t="s">
        <v>36</v>
      </c>
      <c r="H432" s="73" t="s">
        <v>36</v>
      </c>
      <c r="I432" s="72">
        <v>0</v>
      </c>
      <c r="J432" s="72">
        <v>7</v>
      </c>
      <c r="K432" s="72">
        <v>1</v>
      </c>
      <c r="L432" s="72">
        <v>2</v>
      </c>
      <c r="M432" s="72">
        <v>0</v>
      </c>
      <c r="N432" s="72">
        <v>10</v>
      </c>
      <c r="O432">
        <v>702113</v>
      </c>
      <c r="P432">
        <v>1.4242721613187621E-5</v>
      </c>
      <c r="Q432">
        <v>6.1052108205611477E-4</v>
      </c>
      <c r="R432">
        <v>429</v>
      </c>
      <c r="S432">
        <v>-419</v>
      </c>
      <c r="T432">
        <v>-0.9766899766899767</v>
      </c>
      <c r="U432" t="s">
        <v>127</v>
      </c>
      <c r="V432">
        <v>0</v>
      </c>
    </row>
    <row r="433" spans="1:22" ht="13.5" customHeight="1">
      <c r="A433" s="73" t="s">
        <v>267</v>
      </c>
      <c r="B433" s="72" t="s">
        <v>126</v>
      </c>
      <c r="C433" s="73" t="s">
        <v>55</v>
      </c>
      <c r="D433" s="72" t="s">
        <v>366</v>
      </c>
      <c r="E433" s="72" t="s">
        <v>360</v>
      </c>
      <c r="F433" s="72" t="s">
        <v>95</v>
      </c>
      <c r="G433" s="73" t="s">
        <v>355</v>
      </c>
      <c r="H433" s="73" t="s">
        <v>43</v>
      </c>
      <c r="I433" s="72">
        <v>0</v>
      </c>
      <c r="J433" s="72">
        <v>0</v>
      </c>
      <c r="K433" s="72">
        <v>0</v>
      </c>
      <c r="L433" s="72">
        <v>0</v>
      </c>
      <c r="M433" s="72">
        <v>0</v>
      </c>
      <c r="N433" s="72">
        <v>0</v>
      </c>
      <c r="O433">
        <v>700312</v>
      </c>
      <c r="P433">
        <v>0</v>
      </c>
      <c r="Q433">
        <v>3.8789480867447722E-4</v>
      </c>
      <c r="R433">
        <v>272</v>
      </c>
      <c r="S433">
        <v>-272</v>
      </c>
      <c r="T433">
        <v>-1</v>
      </c>
      <c r="U433" t="s">
        <v>127</v>
      </c>
      <c r="V433">
        <v>0</v>
      </c>
    </row>
    <row r="434" spans="1:22" ht="13.5" customHeight="1">
      <c r="A434" s="73" t="s">
        <v>267</v>
      </c>
      <c r="B434" s="72" t="s">
        <v>126</v>
      </c>
      <c r="C434" s="73" t="s">
        <v>55</v>
      </c>
      <c r="D434" s="72" t="s">
        <v>366</v>
      </c>
      <c r="E434" s="72" t="s">
        <v>361</v>
      </c>
      <c r="F434" s="72" t="s">
        <v>95</v>
      </c>
      <c r="G434" s="73" t="s">
        <v>355</v>
      </c>
      <c r="H434" s="73" t="s">
        <v>43</v>
      </c>
      <c r="I434" s="72">
        <v>0</v>
      </c>
      <c r="J434" s="72">
        <v>0</v>
      </c>
      <c r="K434" s="72">
        <v>0</v>
      </c>
      <c r="L434" s="72">
        <v>1</v>
      </c>
      <c r="M434" s="72">
        <v>0</v>
      </c>
      <c r="N434" s="72">
        <v>1</v>
      </c>
      <c r="O434">
        <v>702113</v>
      </c>
      <c r="P434">
        <v>1.424272161318762E-6</v>
      </c>
      <c r="Q434">
        <v>3.2508311784263023E-4</v>
      </c>
      <c r="R434">
        <v>228</v>
      </c>
      <c r="S434">
        <v>-227</v>
      </c>
      <c r="T434">
        <v>-0.99561403508771928</v>
      </c>
      <c r="U434" t="s">
        <v>127</v>
      </c>
      <c r="V434">
        <v>0</v>
      </c>
    </row>
    <row r="435" spans="1:22" ht="13.5" customHeight="1">
      <c r="A435" s="73" t="s">
        <v>267</v>
      </c>
      <c r="B435" s="72" t="s">
        <v>126</v>
      </c>
      <c r="C435" s="73" t="s">
        <v>55</v>
      </c>
      <c r="D435" s="72" t="s">
        <v>366</v>
      </c>
      <c r="E435" s="72" t="s">
        <v>360</v>
      </c>
      <c r="F435" s="72" t="s">
        <v>96</v>
      </c>
      <c r="G435" s="73" t="s">
        <v>32</v>
      </c>
      <c r="H435" s="73" t="s">
        <v>32</v>
      </c>
      <c r="I435" s="72">
        <v>2</v>
      </c>
      <c r="J435" s="72">
        <v>1392</v>
      </c>
      <c r="K435" s="72">
        <v>124</v>
      </c>
      <c r="L435" s="72">
        <v>68</v>
      </c>
      <c r="M435" s="72">
        <v>28</v>
      </c>
      <c r="N435" s="72">
        <v>1614</v>
      </c>
      <c r="O435">
        <v>700312</v>
      </c>
      <c r="P435">
        <v>2.3046870537703195E-3</v>
      </c>
      <c r="Q435">
        <v>5.0169086297646428E-3</v>
      </c>
      <c r="R435">
        <v>3513</v>
      </c>
      <c r="S435">
        <v>-1899</v>
      </c>
      <c r="T435">
        <v>-0.54056362083689158</v>
      </c>
      <c r="U435" t="s">
        <v>127</v>
      </c>
      <c r="V435">
        <v>1</v>
      </c>
    </row>
    <row r="436" spans="1:22" ht="13.5" customHeight="1">
      <c r="A436" s="73" t="s">
        <v>267</v>
      </c>
      <c r="B436" s="72" t="s">
        <v>126</v>
      </c>
      <c r="C436" s="73" t="s">
        <v>55</v>
      </c>
      <c r="D436" s="72" t="s">
        <v>366</v>
      </c>
      <c r="E436" s="72" t="s">
        <v>361</v>
      </c>
      <c r="F436" s="72" t="s">
        <v>96</v>
      </c>
      <c r="G436" s="73" t="s">
        <v>32</v>
      </c>
      <c r="H436" s="73" t="s">
        <v>32</v>
      </c>
      <c r="I436" s="72">
        <v>2</v>
      </c>
      <c r="J436" s="72">
        <v>1729</v>
      </c>
      <c r="K436" s="72">
        <v>102</v>
      </c>
      <c r="L436" s="72">
        <v>46</v>
      </c>
      <c r="M436" s="72">
        <v>65</v>
      </c>
      <c r="N436" s="72">
        <v>1944</v>
      </c>
      <c r="O436">
        <v>702113</v>
      </c>
      <c r="P436">
        <v>2.7687850816036736E-3</v>
      </c>
      <c r="Q436">
        <v>3.3863603968607059E-3</v>
      </c>
      <c r="R436">
        <v>2378</v>
      </c>
      <c r="S436">
        <v>-434</v>
      </c>
      <c r="T436">
        <v>-0.18250630782169885</v>
      </c>
      <c r="U436" t="s">
        <v>127</v>
      </c>
      <c r="V436">
        <v>0</v>
      </c>
    </row>
    <row r="437" spans="1:22" ht="13.5" customHeight="1">
      <c r="A437" s="73" t="s">
        <v>267</v>
      </c>
      <c r="B437" s="72" t="s">
        <v>126</v>
      </c>
      <c r="C437" s="73" t="s">
        <v>55</v>
      </c>
      <c r="D437" s="72" t="s">
        <v>366</v>
      </c>
      <c r="E437" s="72" t="s">
        <v>360</v>
      </c>
      <c r="F437" s="72" t="s">
        <v>97</v>
      </c>
      <c r="G437" s="73" t="s">
        <v>31</v>
      </c>
      <c r="H437" s="73" t="s">
        <v>31</v>
      </c>
      <c r="I437" s="72">
        <v>1</v>
      </c>
      <c r="J437" s="72">
        <v>1048</v>
      </c>
      <c r="K437" s="72">
        <v>191</v>
      </c>
      <c r="L437" s="72">
        <v>338</v>
      </c>
      <c r="M437" s="72">
        <v>313</v>
      </c>
      <c r="N437" s="72">
        <v>1891</v>
      </c>
      <c r="O437">
        <v>700312</v>
      </c>
      <c r="P437">
        <v>2.7002250425524625E-3</v>
      </c>
      <c r="Q437">
        <v>3.7502467267583393E-3</v>
      </c>
      <c r="R437">
        <v>2626</v>
      </c>
      <c r="S437">
        <v>-735</v>
      </c>
      <c r="T437">
        <v>-0.27989337395277991</v>
      </c>
      <c r="U437" t="s">
        <v>127</v>
      </c>
      <c r="V437">
        <v>0</v>
      </c>
    </row>
    <row r="438" spans="1:22" ht="13.5" customHeight="1">
      <c r="A438" s="73" t="s">
        <v>267</v>
      </c>
      <c r="B438" s="72" t="s">
        <v>126</v>
      </c>
      <c r="C438" s="73" t="s">
        <v>55</v>
      </c>
      <c r="D438" s="72" t="s">
        <v>366</v>
      </c>
      <c r="E438" s="72" t="s">
        <v>361</v>
      </c>
      <c r="F438" s="72" t="s">
        <v>97</v>
      </c>
      <c r="G438" s="73" t="s">
        <v>31</v>
      </c>
      <c r="H438" s="73" t="s">
        <v>31</v>
      </c>
      <c r="I438" s="72">
        <v>0</v>
      </c>
      <c r="J438" s="72">
        <v>1534</v>
      </c>
      <c r="K438" s="72">
        <v>218</v>
      </c>
      <c r="L438" s="72">
        <v>584</v>
      </c>
      <c r="M438" s="72">
        <v>966</v>
      </c>
      <c r="N438" s="72">
        <v>3302</v>
      </c>
      <c r="O438">
        <v>702113</v>
      </c>
      <c r="P438">
        <v>4.7029466766745527E-3</v>
      </c>
      <c r="Q438">
        <v>5.6151384131618845E-3</v>
      </c>
      <c r="R438">
        <v>3942</v>
      </c>
      <c r="S438">
        <v>-640</v>
      </c>
      <c r="T438">
        <v>-0.16235413495687467</v>
      </c>
      <c r="U438" t="s">
        <v>127</v>
      </c>
      <c r="V438">
        <v>0</v>
      </c>
    </row>
    <row r="439" spans="1:22" ht="13.5" customHeight="1">
      <c r="A439" s="73" t="s">
        <v>267</v>
      </c>
      <c r="B439" s="72" t="s">
        <v>126</v>
      </c>
      <c r="C439" s="73" t="s">
        <v>55</v>
      </c>
      <c r="D439" s="72" t="s">
        <v>367</v>
      </c>
      <c r="E439" s="72" t="s">
        <v>360</v>
      </c>
      <c r="F439" s="72" t="s">
        <v>107</v>
      </c>
      <c r="G439" s="73" t="s">
        <v>49</v>
      </c>
      <c r="H439" s="73" t="s">
        <v>49</v>
      </c>
      <c r="I439" s="72">
        <v>0</v>
      </c>
      <c r="J439" s="72">
        <v>0</v>
      </c>
      <c r="K439" s="72">
        <v>0</v>
      </c>
      <c r="L439" s="72">
        <v>0</v>
      </c>
      <c r="M439" s="72">
        <v>0</v>
      </c>
      <c r="N439" s="72">
        <v>0</v>
      </c>
      <c r="O439">
        <v>700312</v>
      </c>
      <c r="P439">
        <v>0</v>
      </c>
      <c r="Q439">
        <v>9.3292910193358363E-4</v>
      </c>
      <c r="R439">
        <v>653</v>
      </c>
      <c r="S439">
        <v>-653</v>
      </c>
      <c r="T439">
        <v>-1</v>
      </c>
      <c r="U439" t="s">
        <v>127</v>
      </c>
      <c r="V439">
        <v>1</v>
      </c>
    </row>
    <row r="440" spans="1:22" ht="13.5" customHeight="1">
      <c r="A440" s="73" t="s">
        <v>267</v>
      </c>
      <c r="B440" s="72" t="s">
        <v>126</v>
      </c>
      <c r="C440" s="73" t="s">
        <v>55</v>
      </c>
      <c r="D440" s="72" t="s">
        <v>367</v>
      </c>
      <c r="E440" s="72" t="s">
        <v>361</v>
      </c>
      <c r="F440" s="72" t="s">
        <v>107</v>
      </c>
      <c r="G440" s="73" t="s">
        <v>49</v>
      </c>
      <c r="H440" s="73" t="s">
        <v>49</v>
      </c>
      <c r="I440" s="72">
        <v>0</v>
      </c>
      <c r="J440" s="72">
        <v>0</v>
      </c>
      <c r="K440" s="72">
        <v>0</v>
      </c>
      <c r="L440" s="72">
        <v>1</v>
      </c>
      <c r="M440" s="72">
        <v>0</v>
      </c>
      <c r="N440" s="72">
        <v>1</v>
      </c>
      <c r="O440">
        <v>702113</v>
      </c>
      <c r="P440">
        <v>1.424272161318762E-6</v>
      </c>
      <c r="Q440">
        <v>1.4229305254170965E-3</v>
      </c>
      <c r="R440">
        <v>999</v>
      </c>
      <c r="S440">
        <v>-998</v>
      </c>
      <c r="T440">
        <v>-0.99899899899899902</v>
      </c>
      <c r="U440" t="s">
        <v>127</v>
      </c>
      <c r="V440">
        <v>1</v>
      </c>
    </row>
    <row r="441" spans="1:22" ht="13.5" customHeight="1">
      <c r="A441" s="73" t="s">
        <v>267</v>
      </c>
      <c r="B441" s="72" t="s">
        <v>126</v>
      </c>
      <c r="C441" s="73" t="s">
        <v>55</v>
      </c>
      <c r="D441" s="72" t="s">
        <v>367</v>
      </c>
      <c r="E441" s="72" t="s">
        <v>360</v>
      </c>
      <c r="F441" s="72" t="s">
        <v>108</v>
      </c>
      <c r="G441" s="73" t="s">
        <v>356</v>
      </c>
      <c r="H441" s="73" t="s">
        <v>50</v>
      </c>
      <c r="I441" s="72">
        <v>0</v>
      </c>
      <c r="J441" s="72">
        <v>0</v>
      </c>
      <c r="K441" s="72">
        <v>0</v>
      </c>
      <c r="L441" s="72">
        <v>0</v>
      </c>
      <c r="M441" s="72">
        <v>0</v>
      </c>
      <c r="N441" s="72">
        <v>0</v>
      </c>
      <c r="O441">
        <v>700312</v>
      </c>
      <c r="P441">
        <v>0</v>
      </c>
      <c r="Q441">
        <v>5.7965294821355894E-4</v>
      </c>
      <c r="R441">
        <v>406</v>
      </c>
      <c r="S441">
        <v>-406</v>
      </c>
      <c r="T441">
        <v>-1</v>
      </c>
      <c r="U441" t="s">
        <v>127</v>
      </c>
      <c r="V441">
        <v>0</v>
      </c>
    </row>
    <row r="442" spans="1:22" ht="13.5" customHeight="1">
      <c r="A442" s="73" t="s">
        <v>267</v>
      </c>
      <c r="B442" s="72" t="s">
        <v>126</v>
      </c>
      <c r="C442" s="73" t="s">
        <v>55</v>
      </c>
      <c r="D442" s="72" t="s">
        <v>367</v>
      </c>
      <c r="E442" s="72" t="s">
        <v>361</v>
      </c>
      <c r="F442" s="72" t="s">
        <v>108</v>
      </c>
      <c r="G442" s="73" t="s">
        <v>356</v>
      </c>
      <c r="H442" s="73" t="s">
        <v>50</v>
      </c>
      <c r="I442" s="72">
        <v>0</v>
      </c>
      <c r="J442" s="72">
        <v>0</v>
      </c>
      <c r="K442" s="72">
        <v>0</v>
      </c>
      <c r="L442" s="72">
        <v>0</v>
      </c>
      <c r="M442" s="72">
        <v>0</v>
      </c>
      <c r="N442" s="72">
        <v>0</v>
      </c>
      <c r="O442">
        <v>702113</v>
      </c>
      <c r="P442">
        <v>0</v>
      </c>
      <c r="Q442">
        <v>1.2915758497285608E-3</v>
      </c>
      <c r="R442">
        <v>907</v>
      </c>
      <c r="S442">
        <v>-907</v>
      </c>
      <c r="T442">
        <v>-1</v>
      </c>
      <c r="U442" t="s">
        <v>127</v>
      </c>
      <c r="V442">
        <v>1</v>
      </c>
    </row>
    <row r="443" spans="1:22" ht="13.5" customHeight="1">
      <c r="A443" s="73" t="s">
        <v>267</v>
      </c>
      <c r="B443" s="72" t="s">
        <v>126</v>
      </c>
      <c r="C443" s="73" t="s">
        <v>55</v>
      </c>
      <c r="D443" s="72" t="s">
        <v>367</v>
      </c>
      <c r="E443" s="72" t="s">
        <v>360</v>
      </c>
      <c r="F443" s="72" t="s">
        <v>109</v>
      </c>
      <c r="G443" s="73" t="s">
        <v>51</v>
      </c>
      <c r="H443" s="73" t="s">
        <v>51</v>
      </c>
      <c r="I443" s="72">
        <v>0</v>
      </c>
      <c r="J443" s="72">
        <v>0</v>
      </c>
      <c r="K443" s="72">
        <v>0</v>
      </c>
      <c r="L443" s="72">
        <v>0</v>
      </c>
      <c r="M443" s="72">
        <v>0</v>
      </c>
      <c r="N443" s="72">
        <v>0</v>
      </c>
      <c r="O443">
        <v>700312</v>
      </c>
      <c r="P443">
        <v>0</v>
      </c>
      <c r="Q443">
        <v>6.0714918161349896E-5</v>
      </c>
      <c r="R443">
        <v>43</v>
      </c>
      <c r="S443">
        <v>-43</v>
      </c>
      <c r="T443">
        <v>-1</v>
      </c>
      <c r="U443" t="s">
        <v>127</v>
      </c>
      <c r="V443">
        <v>0</v>
      </c>
    </row>
    <row r="444" spans="1:22" ht="13.5" customHeight="1">
      <c r="A444" s="73" t="s">
        <v>267</v>
      </c>
      <c r="B444" s="72" t="s">
        <v>126</v>
      </c>
      <c r="C444" s="73" t="s">
        <v>55</v>
      </c>
      <c r="D444" s="72" t="s">
        <v>367</v>
      </c>
      <c r="E444" s="72" t="s">
        <v>361</v>
      </c>
      <c r="F444" s="72" t="s">
        <v>109</v>
      </c>
      <c r="G444" s="73" t="s">
        <v>51</v>
      </c>
      <c r="H444" s="73" t="s">
        <v>51</v>
      </c>
      <c r="I444" s="72">
        <v>0</v>
      </c>
      <c r="J444" s="72">
        <v>0</v>
      </c>
      <c r="K444" s="72">
        <v>0</v>
      </c>
      <c r="L444" s="72">
        <v>0</v>
      </c>
      <c r="M444" s="72">
        <v>0</v>
      </c>
      <c r="N444" s="72">
        <v>0</v>
      </c>
      <c r="O444">
        <v>702113</v>
      </c>
      <c r="P444">
        <v>0</v>
      </c>
      <c r="Q444">
        <v>7.0243040921588693E-5</v>
      </c>
      <c r="R444">
        <v>49</v>
      </c>
      <c r="S444">
        <v>-49</v>
      </c>
      <c r="T444">
        <v>-1</v>
      </c>
      <c r="U444" t="s">
        <v>127</v>
      </c>
      <c r="V444">
        <v>0</v>
      </c>
    </row>
    <row r="445" spans="1:22" ht="13.5" customHeight="1">
      <c r="A445" s="73" t="s">
        <v>267</v>
      </c>
      <c r="B445" s="72" t="s">
        <v>128</v>
      </c>
      <c r="C445" s="73" t="s">
        <v>61</v>
      </c>
      <c r="D445" s="72" t="s">
        <v>366</v>
      </c>
      <c r="E445" s="72" t="s">
        <v>360</v>
      </c>
      <c r="F445" s="72" t="s">
        <v>78</v>
      </c>
      <c r="G445" s="73" t="s">
        <v>344</v>
      </c>
      <c r="H445" s="73" t="s">
        <v>35</v>
      </c>
      <c r="I445" s="72">
        <v>682</v>
      </c>
      <c r="J445" s="72">
        <v>1252</v>
      </c>
      <c r="K445" s="72">
        <v>52</v>
      </c>
      <c r="L445" s="72">
        <v>16</v>
      </c>
      <c r="M445" s="72">
        <v>13</v>
      </c>
      <c r="N445" s="72">
        <v>2015</v>
      </c>
      <c r="O445">
        <v>170749</v>
      </c>
      <c r="P445">
        <v>1.1800947589736982E-2</v>
      </c>
      <c r="Q445">
        <v>6.7803868389122836E-3</v>
      </c>
      <c r="R445">
        <v>1158</v>
      </c>
      <c r="S445">
        <v>857</v>
      </c>
      <c r="T445">
        <v>0.74006908462867016</v>
      </c>
      <c r="U445" t="s">
        <v>129</v>
      </c>
      <c r="V445">
        <v>1</v>
      </c>
    </row>
    <row r="446" spans="1:22" ht="13.5" customHeight="1">
      <c r="A446" s="73" t="s">
        <v>267</v>
      </c>
      <c r="B446" s="72" t="s">
        <v>128</v>
      </c>
      <c r="C446" s="73" t="s">
        <v>61</v>
      </c>
      <c r="D446" s="72" t="s">
        <v>366</v>
      </c>
      <c r="E446" s="72" t="s">
        <v>361</v>
      </c>
      <c r="F446" s="72" t="s">
        <v>78</v>
      </c>
      <c r="G446" s="73" t="s">
        <v>344</v>
      </c>
      <c r="H446" s="73" t="s">
        <v>35</v>
      </c>
      <c r="I446" s="72">
        <v>410</v>
      </c>
      <c r="J446" s="72">
        <v>2391</v>
      </c>
      <c r="K446" s="72">
        <v>175</v>
      </c>
      <c r="L446" s="72">
        <v>54</v>
      </c>
      <c r="M446" s="72">
        <v>34</v>
      </c>
      <c r="N446" s="72">
        <v>3064</v>
      </c>
      <c r="O446">
        <v>169494</v>
      </c>
      <c r="P446">
        <v>1.8077336070893364E-2</v>
      </c>
      <c r="Q446">
        <v>9.7878252083859561E-3</v>
      </c>
      <c r="R446">
        <v>1659</v>
      </c>
      <c r="S446">
        <v>1405</v>
      </c>
      <c r="T446">
        <v>0.84689572031344174</v>
      </c>
      <c r="U446" t="s">
        <v>129</v>
      </c>
      <c r="V446">
        <v>1</v>
      </c>
    </row>
    <row r="447" spans="1:22" ht="13.5" customHeight="1">
      <c r="A447" s="73" t="s">
        <v>267</v>
      </c>
      <c r="B447" s="72" t="s">
        <v>128</v>
      </c>
      <c r="C447" s="73" t="s">
        <v>61</v>
      </c>
      <c r="D447" s="72" t="s">
        <v>366</v>
      </c>
      <c r="E447" s="72" t="s">
        <v>360</v>
      </c>
      <c r="F447" s="72" t="s">
        <v>80</v>
      </c>
      <c r="G447" s="73" t="s">
        <v>26</v>
      </c>
      <c r="H447" s="73" t="s">
        <v>26</v>
      </c>
      <c r="I447" s="72">
        <v>25</v>
      </c>
      <c r="J447" s="72">
        <v>171</v>
      </c>
      <c r="K447" s="72">
        <v>105</v>
      </c>
      <c r="L447" s="72">
        <v>208</v>
      </c>
      <c r="M447" s="72">
        <v>116</v>
      </c>
      <c r="N447" s="72">
        <v>625</v>
      </c>
      <c r="O447">
        <v>170749</v>
      </c>
      <c r="P447">
        <v>3.6603435452037788E-3</v>
      </c>
      <c r="Q447">
        <v>9.5893151573268572E-4</v>
      </c>
      <c r="R447">
        <v>164</v>
      </c>
      <c r="S447">
        <v>461</v>
      </c>
      <c r="T447">
        <v>2.8109756097560976</v>
      </c>
      <c r="U447" t="s">
        <v>129</v>
      </c>
      <c r="V447">
        <v>0</v>
      </c>
    </row>
    <row r="448" spans="1:22" ht="13.5" customHeight="1">
      <c r="A448" s="73" t="s">
        <v>267</v>
      </c>
      <c r="B448" s="72" t="s">
        <v>128</v>
      </c>
      <c r="C448" s="73" t="s">
        <v>61</v>
      </c>
      <c r="D448" s="72" t="s">
        <v>366</v>
      </c>
      <c r="E448" s="72" t="s">
        <v>361</v>
      </c>
      <c r="F448" s="72" t="s">
        <v>80</v>
      </c>
      <c r="G448" s="73" t="s">
        <v>26</v>
      </c>
      <c r="H448" s="73" t="s">
        <v>26</v>
      </c>
      <c r="I448" s="72">
        <v>26</v>
      </c>
      <c r="J448" s="72">
        <v>242</v>
      </c>
      <c r="K448" s="72">
        <v>218</v>
      </c>
      <c r="L448" s="72">
        <v>351</v>
      </c>
      <c r="M448" s="72">
        <v>345</v>
      </c>
      <c r="N448" s="72">
        <v>1182</v>
      </c>
      <c r="O448">
        <v>169494</v>
      </c>
      <c r="P448">
        <v>6.9736981840065135E-3</v>
      </c>
      <c r="Q448">
        <v>2.0154466291270501E-3</v>
      </c>
      <c r="R448">
        <v>342</v>
      </c>
      <c r="S448">
        <v>840</v>
      </c>
      <c r="T448">
        <v>2.4561403508771931</v>
      </c>
      <c r="U448" t="s">
        <v>129</v>
      </c>
      <c r="V448">
        <v>1</v>
      </c>
    </row>
    <row r="449" spans="1:22" ht="13.5" customHeight="1">
      <c r="A449" s="73" t="s">
        <v>267</v>
      </c>
      <c r="B449" s="72" t="s">
        <v>128</v>
      </c>
      <c r="C449" s="73" t="s">
        <v>61</v>
      </c>
      <c r="D449" s="72" t="s">
        <v>366</v>
      </c>
      <c r="E449" s="72" t="s">
        <v>360</v>
      </c>
      <c r="F449" s="72" t="s">
        <v>81</v>
      </c>
      <c r="G449" s="73" t="s">
        <v>28</v>
      </c>
      <c r="H449" s="73" t="s">
        <v>28</v>
      </c>
      <c r="I449" s="72">
        <v>16</v>
      </c>
      <c r="J449" s="72">
        <v>422</v>
      </c>
      <c r="K449" s="72">
        <v>790</v>
      </c>
      <c r="L449" s="72">
        <v>2108</v>
      </c>
      <c r="M449" s="72">
        <v>1984</v>
      </c>
      <c r="N449" s="72">
        <v>5320</v>
      </c>
      <c r="O449">
        <v>170749</v>
      </c>
      <c r="P449">
        <v>3.1156844256774563E-2</v>
      </c>
      <c r="Q449">
        <v>3.3076831305177759E-2</v>
      </c>
      <c r="R449">
        <v>5648</v>
      </c>
      <c r="S449">
        <v>-328</v>
      </c>
      <c r="T449">
        <v>-5.8073654390934815E-2</v>
      </c>
      <c r="U449" t="s">
        <v>129</v>
      </c>
      <c r="V449">
        <v>0</v>
      </c>
    </row>
    <row r="450" spans="1:22" ht="13.5" customHeight="1">
      <c r="A450" s="73" t="s">
        <v>267</v>
      </c>
      <c r="B450" s="72" t="s">
        <v>128</v>
      </c>
      <c r="C450" s="73" t="s">
        <v>61</v>
      </c>
      <c r="D450" s="72" t="s">
        <v>366</v>
      </c>
      <c r="E450" s="72" t="s">
        <v>361</v>
      </c>
      <c r="F450" s="72" t="s">
        <v>81</v>
      </c>
      <c r="G450" s="73" t="s">
        <v>28</v>
      </c>
      <c r="H450" s="73" t="s">
        <v>28</v>
      </c>
      <c r="I450" s="72">
        <v>10</v>
      </c>
      <c r="J450" s="72">
        <v>707</v>
      </c>
      <c r="K450" s="72">
        <v>1181</v>
      </c>
      <c r="L450" s="72">
        <v>3389</v>
      </c>
      <c r="M450" s="72">
        <v>4522</v>
      </c>
      <c r="N450" s="72">
        <v>9809</v>
      </c>
      <c r="O450">
        <v>169494</v>
      </c>
      <c r="P450">
        <v>5.7872255065076053E-2</v>
      </c>
      <c r="Q450">
        <v>5.7872255065076053E-2</v>
      </c>
      <c r="R450">
        <v>9809</v>
      </c>
      <c r="S450">
        <v>0</v>
      </c>
      <c r="T450">
        <v>0</v>
      </c>
      <c r="U450" t="s">
        <v>129</v>
      </c>
      <c r="V450">
        <v>0</v>
      </c>
    </row>
    <row r="451" spans="1:22" ht="13.5" customHeight="1">
      <c r="A451" s="73" t="s">
        <v>267</v>
      </c>
      <c r="B451" s="72" t="s">
        <v>128</v>
      </c>
      <c r="C451" s="73" t="s">
        <v>61</v>
      </c>
      <c r="D451" s="72" t="s">
        <v>366</v>
      </c>
      <c r="E451" s="72" t="s">
        <v>360</v>
      </c>
      <c r="F451" s="72" t="s">
        <v>82</v>
      </c>
      <c r="G451" s="73" t="s">
        <v>41</v>
      </c>
      <c r="H451" s="73" t="s">
        <v>41</v>
      </c>
      <c r="I451" s="72">
        <v>13</v>
      </c>
      <c r="J451" s="72">
        <v>17</v>
      </c>
      <c r="K451" s="72">
        <v>0</v>
      </c>
      <c r="L451" s="72">
        <v>0</v>
      </c>
      <c r="M451" s="72">
        <v>0</v>
      </c>
      <c r="N451" s="72">
        <v>30</v>
      </c>
      <c r="O451">
        <v>170749</v>
      </c>
      <c r="P451">
        <v>1.7569649016978137E-4</v>
      </c>
      <c r="Q451">
        <v>2.2986359032561615E-4</v>
      </c>
      <c r="R451">
        <v>39</v>
      </c>
      <c r="S451">
        <v>-9</v>
      </c>
      <c r="T451">
        <v>-0.23076923076923073</v>
      </c>
      <c r="U451" t="s">
        <v>129</v>
      </c>
      <c r="V451">
        <v>0</v>
      </c>
    </row>
    <row r="452" spans="1:22" ht="13.5" customHeight="1">
      <c r="A452" s="73" t="s">
        <v>267</v>
      </c>
      <c r="B452" s="72" t="s">
        <v>128</v>
      </c>
      <c r="C452" s="73" t="s">
        <v>61</v>
      </c>
      <c r="D452" s="72" t="s">
        <v>366</v>
      </c>
      <c r="E452" s="72" t="s">
        <v>361</v>
      </c>
      <c r="F452" s="72" t="s">
        <v>82</v>
      </c>
      <c r="G452" s="73" t="s">
        <v>41</v>
      </c>
      <c r="H452" s="73" t="s">
        <v>41</v>
      </c>
      <c r="I452" s="72">
        <v>14</v>
      </c>
      <c r="J452" s="72">
        <v>7</v>
      </c>
      <c r="K452" s="72">
        <v>2</v>
      </c>
      <c r="L452" s="72">
        <v>2</v>
      </c>
      <c r="M452" s="72">
        <v>0</v>
      </c>
      <c r="N452" s="72">
        <v>25</v>
      </c>
      <c r="O452">
        <v>169494</v>
      </c>
      <c r="P452">
        <v>1.4749784653144064E-4</v>
      </c>
      <c r="Q452">
        <v>1.7732203200915994E-4</v>
      </c>
      <c r="R452">
        <v>30</v>
      </c>
      <c r="S452">
        <v>-5</v>
      </c>
      <c r="T452">
        <v>-0.16666666666666663</v>
      </c>
      <c r="U452" t="s">
        <v>129</v>
      </c>
      <c r="V452">
        <v>0</v>
      </c>
    </row>
    <row r="453" spans="1:22" ht="13.5" customHeight="1">
      <c r="A453" s="73" t="s">
        <v>267</v>
      </c>
      <c r="B453" s="72" t="s">
        <v>128</v>
      </c>
      <c r="C453" s="73" t="s">
        <v>61</v>
      </c>
      <c r="D453" s="72" t="s">
        <v>366</v>
      </c>
      <c r="E453" s="72" t="s">
        <v>360</v>
      </c>
      <c r="F453" s="72" t="s">
        <v>83</v>
      </c>
      <c r="G453" s="73" t="s">
        <v>27</v>
      </c>
      <c r="H453" s="73" t="s">
        <v>27</v>
      </c>
      <c r="I453" s="72">
        <v>2</v>
      </c>
      <c r="J453" s="72">
        <v>59</v>
      </c>
      <c r="K453" s="72">
        <v>48</v>
      </c>
      <c r="L453" s="72">
        <v>69</v>
      </c>
      <c r="M453" s="72">
        <v>47</v>
      </c>
      <c r="N453" s="72">
        <v>225</v>
      </c>
      <c r="O453">
        <v>170749</v>
      </c>
      <c r="P453">
        <v>1.3177236762733603E-3</v>
      </c>
      <c r="Q453">
        <v>1.1184681460272012E-3</v>
      </c>
      <c r="R453">
        <v>191</v>
      </c>
      <c r="S453">
        <v>34</v>
      </c>
      <c r="T453">
        <v>0.17801047120418856</v>
      </c>
      <c r="U453" t="s">
        <v>129</v>
      </c>
      <c r="V453">
        <v>0</v>
      </c>
    </row>
    <row r="454" spans="1:22" ht="13.5" customHeight="1">
      <c r="A454" s="73" t="s">
        <v>267</v>
      </c>
      <c r="B454" s="72" t="s">
        <v>128</v>
      </c>
      <c r="C454" s="73" t="s">
        <v>61</v>
      </c>
      <c r="D454" s="72" t="s">
        <v>366</v>
      </c>
      <c r="E454" s="72" t="s">
        <v>361</v>
      </c>
      <c r="F454" s="72" t="s">
        <v>83</v>
      </c>
      <c r="G454" s="73" t="s">
        <v>27</v>
      </c>
      <c r="H454" s="73" t="s">
        <v>27</v>
      </c>
      <c r="I454" s="72">
        <v>0</v>
      </c>
      <c r="J454" s="72">
        <v>108</v>
      </c>
      <c r="K454" s="72">
        <v>61</v>
      </c>
      <c r="L454" s="72">
        <v>103</v>
      </c>
      <c r="M454" s="72">
        <v>110</v>
      </c>
      <c r="N454" s="72">
        <v>382</v>
      </c>
      <c r="O454">
        <v>169494</v>
      </c>
      <c r="P454">
        <v>2.2537670950004132E-3</v>
      </c>
      <c r="Q454">
        <v>1.8065455767641828E-3</v>
      </c>
      <c r="R454">
        <v>306</v>
      </c>
      <c r="S454">
        <v>76</v>
      </c>
      <c r="T454">
        <v>0.24836601307189543</v>
      </c>
      <c r="U454" t="s">
        <v>129</v>
      </c>
      <c r="V454">
        <v>0</v>
      </c>
    </row>
    <row r="455" spans="1:22" ht="13.5" customHeight="1">
      <c r="A455" s="73" t="s">
        <v>267</v>
      </c>
      <c r="B455" s="72" t="s">
        <v>128</v>
      </c>
      <c r="C455" s="73" t="s">
        <v>61</v>
      </c>
      <c r="D455" s="72" t="s">
        <v>366</v>
      </c>
      <c r="E455" s="72" t="s">
        <v>360</v>
      </c>
      <c r="F455" s="72" t="s">
        <v>84</v>
      </c>
      <c r="G455" s="73" t="s">
        <v>345</v>
      </c>
      <c r="H455" s="73" t="s">
        <v>33</v>
      </c>
      <c r="I455" s="72">
        <v>111</v>
      </c>
      <c r="J455" s="72">
        <v>458</v>
      </c>
      <c r="K455" s="72">
        <v>283</v>
      </c>
      <c r="L455" s="72">
        <v>600</v>
      </c>
      <c r="M455" s="72">
        <v>527</v>
      </c>
      <c r="N455" s="72">
        <v>1979</v>
      </c>
      <c r="O455">
        <v>170749</v>
      </c>
      <c r="P455">
        <v>1.1590111801533244E-2</v>
      </c>
      <c r="Q455">
        <v>1.1385225846706067E-2</v>
      </c>
      <c r="R455">
        <v>1944</v>
      </c>
      <c r="S455">
        <v>35</v>
      </c>
      <c r="T455">
        <v>1.8004115226337492E-2</v>
      </c>
      <c r="U455" t="s">
        <v>129</v>
      </c>
      <c r="V455">
        <v>0</v>
      </c>
    </row>
    <row r="456" spans="1:22" ht="13.5" customHeight="1">
      <c r="A456" s="73" t="s">
        <v>267</v>
      </c>
      <c r="B456" s="72" t="s">
        <v>128</v>
      </c>
      <c r="C456" s="73" t="s">
        <v>61</v>
      </c>
      <c r="D456" s="72" t="s">
        <v>366</v>
      </c>
      <c r="E456" s="72" t="s">
        <v>361</v>
      </c>
      <c r="F456" s="72" t="s">
        <v>84</v>
      </c>
      <c r="G456" s="73" t="s">
        <v>345</v>
      </c>
      <c r="H456" s="73" t="s">
        <v>33</v>
      </c>
      <c r="I456" s="72">
        <v>76</v>
      </c>
      <c r="J456" s="72">
        <v>573</v>
      </c>
      <c r="K456" s="72">
        <v>364</v>
      </c>
      <c r="L456" s="72">
        <v>695</v>
      </c>
      <c r="M456" s="72">
        <v>1291</v>
      </c>
      <c r="N456" s="72">
        <v>2999</v>
      </c>
      <c r="O456">
        <v>169494</v>
      </c>
      <c r="P456">
        <v>1.7693841669911618E-2</v>
      </c>
      <c r="Q456">
        <v>1.5026146348404538E-2</v>
      </c>
      <c r="R456">
        <v>2547</v>
      </c>
      <c r="S456">
        <v>452</v>
      </c>
      <c r="T456">
        <v>0.17746368276403612</v>
      </c>
      <c r="U456" t="s">
        <v>129</v>
      </c>
      <c r="V456">
        <v>0</v>
      </c>
    </row>
    <row r="457" spans="1:22" ht="13.5" customHeight="1">
      <c r="A457" s="73" t="s">
        <v>267</v>
      </c>
      <c r="B457" s="72" t="s">
        <v>128</v>
      </c>
      <c r="C457" s="73" t="s">
        <v>61</v>
      </c>
      <c r="D457" s="72" t="s">
        <v>366</v>
      </c>
      <c r="E457" s="72" t="s">
        <v>360</v>
      </c>
      <c r="F457" s="72" t="s">
        <v>85</v>
      </c>
      <c r="G457" s="73" t="s">
        <v>346</v>
      </c>
      <c r="H457" s="73" t="s">
        <v>25</v>
      </c>
      <c r="I457" s="72">
        <v>27</v>
      </c>
      <c r="J457" s="72">
        <v>71</v>
      </c>
      <c r="K457" s="72">
        <v>57</v>
      </c>
      <c r="L457" s="72">
        <v>102</v>
      </c>
      <c r="M457" s="72">
        <v>90</v>
      </c>
      <c r="N457" s="72">
        <v>347</v>
      </c>
      <c r="O457">
        <v>170749</v>
      </c>
      <c r="P457">
        <v>2.032222736297138E-3</v>
      </c>
      <c r="Q457">
        <v>3.8479089328219231E-3</v>
      </c>
      <c r="R457">
        <v>657</v>
      </c>
      <c r="S457">
        <v>-310</v>
      </c>
      <c r="T457">
        <v>-0.47184170471841702</v>
      </c>
      <c r="U457" t="s">
        <v>129</v>
      </c>
      <c r="V457">
        <v>0</v>
      </c>
    </row>
    <row r="458" spans="1:22" ht="13.5" customHeight="1">
      <c r="A458" s="73" t="s">
        <v>267</v>
      </c>
      <c r="B458" s="72" t="s">
        <v>128</v>
      </c>
      <c r="C458" s="73" t="s">
        <v>61</v>
      </c>
      <c r="D458" s="72" t="s">
        <v>366</v>
      </c>
      <c r="E458" s="72" t="s">
        <v>361</v>
      </c>
      <c r="F458" s="72" t="s">
        <v>85</v>
      </c>
      <c r="G458" s="73" t="s">
        <v>346</v>
      </c>
      <c r="H458" s="73" t="s">
        <v>25</v>
      </c>
      <c r="I458" s="72">
        <v>14</v>
      </c>
      <c r="J458" s="72">
        <v>91</v>
      </c>
      <c r="K458" s="72">
        <v>66</v>
      </c>
      <c r="L458" s="72">
        <v>151</v>
      </c>
      <c r="M458" s="72">
        <v>259</v>
      </c>
      <c r="N458" s="72">
        <v>581</v>
      </c>
      <c r="O458">
        <v>169494</v>
      </c>
      <c r="P458">
        <v>3.4278499533906804E-3</v>
      </c>
      <c r="Q458">
        <v>8.4250239252977518E-3</v>
      </c>
      <c r="R458">
        <v>1428</v>
      </c>
      <c r="S458">
        <v>-847</v>
      </c>
      <c r="T458">
        <v>-0.59313725490196079</v>
      </c>
      <c r="U458" t="s">
        <v>129</v>
      </c>
      <c r="V458">
        <v>1</v>
      </c>
    </row>
    <row r="459" spans="1:22" ht="13.5" customHeight="1">
      <c r="A459" s="73" t="s">
        <v>267</v>
      </c>
      <c r="B459" s="72" t="s">
        <v>128</v>
      </c>
      <c r="C459" s="73" t="s">
        <v>61</v>
      </c>
      <c r="D459" s="72" t="s">
        <v>366</v>
      </c>
      <c r="E459" s="72" t="s">
        <v>360</v>
      </c>
      <c r="F459" s="72" t="s">
        <v>86</v>
      </c>
      <c r="G459" s="73" t="s">
        <v>347</v>
      </c>
      <c r="H459" s="73" t="s">
        <v>40</v>
      </c>
      <c r="I459" s="72">
        <v>2</v>
      </c>
      <c r="J459" s="72">
        <v>86</v>
      </c>
      <c r="K459" s="72">
        <v>79</v>
      </c>
      <c r="L459" s="72">
        <v>172</v>
      </c>
      <c r="M459" s="72">
        <v>103</v>
      </c>
      <c r="N459" s="72">
        <v>442</v>
      </c>
      <c r="O459">
        <v>170749</v>
      </c>
      <c r="P459">
        <v>2.5885949551681122E-3</v>
      </c>
      <c r="Q459">
        <v>1.340586000038578E-3</v>
      </c>
      <c r="R459">
        <v>229</v>
      </c>
      <c r="S459">
        <v>213</v>
      </c>
      <c r="T459">
        <v>0.93013100436681229</v>
      </c>
      <c r="U459" t="s">
        <v>129</v>
      </c>
      <c r="V459">
        <v>0</v>
      </c>
    </row>
    <row r="460" spans="1:22" ht="13.5" customHeight="1">
      <c r="A460" s="73" t="s">
        <v>267</v>
      </c>
      <c r="B460" s="72" t="s">
        <v>128</v>
      </c>
      <c r="C460" s="73" t="s">
        <v>61</v>
      </c>
      <c r="D460" s="72" t="s">
        <v>366</v>
      </c>
      <c r="E460" s="72" t="s">
        <v>361</v>
      </c>
      <c r="F460" s="72" t="s">
        <v>86</v>
      </c>
      <c r="G460" s="73" t="s">
        <v>347</v>
      </c>
      <c r="H460" s="73" t="s">
        <v>40</v>
      </c>
      <c r="I460" s="72">
        <v>1</v>
      </c>
      <c r="J460" s="72">
        <v>127</v>
      </c>
      <c r="K460" s="72">
        <v>83</v>
      </c>
      <c r="L460" s="72">
        <v>139</v>
      </c>
      <c r="M460" s="72">
        <v>68</v>
      </c>
      <c r="N460" s="72">
        <v>418</v>
      </c>
      <c r="O460">
        <v>169494</v>
      </c>
      <c r="P460">
        <v>2.4661639940056876E-3</v>
      </c>
      <c r="Q460">
        <v>1.3016328077373009E-3</v>
      </c>
      <c r="R460">
        <v>221</v>
      </c>
      <c r="S460">
        <v>197</v>
      </c>
      <c r="T460">
        <v>0.89140271493212664</v>
      </c>
      <c r="U460" t="s">
        <v>129</v>
      </c>
      <c r="V460">
        <v>0</v>
      </c>
    </row>
    <row r="461" spans="1:22" ht="13.5" customHeight="1">
      <c r="A461" s="73" t="s">
        <v>267</v>
      </c>
      <c r="B461" s="72" t="s">
        <v>128</v>
      </c>
      <c r="C461" s="73" t="s">
        <v>61</v>
      </c>
      <c r="D461" s="72" t="s">
        <v>366</v>
      </c>
      <c r="E461" s="72" t="s">
        <v>360</v>
      </c>
      <c r="F461" s="72" t="s">
        <v>87</v>
      </c>
      <c r="G461" s="73" t="s">
        <v>348</v>
      </c>
      <c r="H461" s="73" t="s">
        <v>38</v>
      </c>
      <c r="I461" s="72">
        <v>29</v>
      </c>
      <c r="J461" s="72">
        <v>130</v>
      </c>
      <c r="K461" s="72">
        <v>53</v>
      </c>
      <c r="L461" s="72">
        <v>67</v>
      </c>
      <c r="M461" s="72">
        <v>25</v>
      </c>
      <c r="N461" s="72">
        <v>304</v>
      </c>
      <c r="O461">
        <v>170749</v>
      </c>
      <c r="P461">
        <v>1.780391100387118E-3</v>
      </c>
      <c r="Q461">
        <v>1.4119820533122197E-3</v>
      </c>
      <c r="R461">
        <v>241</v>
      </c>
      <c r="S461">
        <v>63</v>
      </c>
      <c r="T461">
        <v>0.2614107883817427</v>
      </c>
      <c r="U461" t="s">
        <v>129</v>
      </c>
      <c r="V461">
        <v>0</v>
      </c>
    </row>
    <row r="462" spans="1:22" ht="13.5" customHeight="1">
      <c r="A462" s="73" t="s">
        <v>267</v>
      </c>
      <c r="B462" s="72" t="s">
        <v>128</v>
      </c>
      <c r="C462" s="73" t="s">
        <v>61</v>
      </c>
      <c r="D462" s="72" t="s">
        <v>366</v>
      </c>
      <c r="E462" s="72" t="s">
        <v>361</v>
      </c>
      <c r="F462" s="72" t="s">
        <v>87</v>
      </c>
      <c r="G462" s="73" t="s">
        <v>348</v>
      </c>
      <c r="H462" s="73" t="s">
        <v>38</v>
      </c>
      <c r="I462" s="72">
        <v>12</v>
      </c>
      <c r="J462" s="72">
        <v>131</v>
      </c>
      <c r="K462" s="72">
        <v>57</v>
      </c>
      <c r="L462" s="72">
        <v>55</v>
      </c>
      <c r="M462" s="72">
        <v>25</v>
      </c>
      <c r="N462" s="72">
        <v>280</v>
      </c>
      <c r="O462">
        <v>169494</v>
      </c>
      <c r="P462">
        <v>1.6519758811521352E-3</v>
      </c>
      <c r="Q462">
        <v>1.2779467655300485E-3</v>
      </c>
      <c r="R462">
        <v>217</v>
      </c>
      <c r="S462">
        <v>63</v>
      </c>
      <c r="T462">
        <v>0.29032258064516125</v>
      </c>
      <c r="U462" t="s">
        <v>129</v>
      </c>
      <c r="V462">
        <v>0</v>
      </c>
    </row>
    <row r="463" spans="1:22" ht="13.5" customHeight="1">
      <c r="A463" s="73" t="s">
        <v>267</v>
      </c>
      <c r="B463" s="72" t="s">
        <v>128</v>
      </c>
      <c r="C463" s="73" t="s">
        <v>61</v>
      </c>
      <c r="D463" s="72" t="s">
        <v>366</v>
      </c>
      <c r="E463" s="72" t="s">
        <v>360</v>
      </c>
      <c r="F463" s="72" t="s">
        <v>88</v>
      </c>
      <c r="G463" s="73" t="s">
        <v>349</v>
      </c>
      <c r="H463" s="73" t="s">
        <v>34</v>
      </c>
      <c r="I463" s="72">
        <v>5</v>
      </c>
      <c r="J463" s="72">
        <v>36</v>
      </c>
      <c r="K463" s="72">
        <v>17</v>
      </c>
      <c r="L463" s="72">
        <v>34</v>
      </c>
      <c r="M463" s="72">
        <v>32</v>
      </c>
      <c r="N463" s="72">
        <v>124</v>
      </c>
      <c r="O463">
        <v>170749</v>
      </c>
      <c r="P463">
        <v>7.2621215936842965E-4</v>
      </c>
      <c r="Q463">
        <v>1.1176036370409718E-3</v>
      </c>
      <c r="R463">
        <v>191</v>
      </c>
      <c r="S463">
        <v>-67</v>
      </c>
      <c r="T463">
        <v>-0.35078534031413611</v>
      </c>
      <c r="U463" t="s">
        <v>129</v>
      </c>
      <c r="V463">
        <v>0</v>
      </c>
    </row>
    <row r="464" spans="1:22" ht="13.5" customHeight="1">
      <c r="A464" s="73" t="s">
        <v>267</v>
      </c>
      <c r="B464" s="72" t="s">
        <v>128</v>
      </c>
      <c r="C464" s="73" t="s">
        <v>61</v>
      </c>
      <c r="D464" s="72" t="s">
        <v>366</v>
      </c>
      <c r="E464" s="72" t="s">
        <v>361</v>
      </c>
      <c r="F464" s="72" t="s">
        <v>88</v>
      </c>
      <c r="G464" s="73" t="s">
        <v>349</v>
      </c>
      <c r="H464" s="73" t="s">
        <v>34</v>
      </c>
      <c r="I464" s="72">
        <v>3</v>
      </c>
      <c r="J464" s="72">
        <v>29</v>
      </c>
      <c r="K464" s="72">
        <v>23</v>
      </c>
      <c r="L464" s="72">
        <v>32</v>
      </c>
      <c r="M464" s="72">
        <v>44</v>
      </c>
      <c r="N464" s="72">
        <v>131</v>
      </c>
      <c r="O464">
        <v>169494</v>
      </c>
      <c r="P464">
        <v>7.7288871582474898E-4</v>
      </c>
      <c r="Q464">
        <v>1.2230512595980576E-3</v>
      </c>
      <c r="R464">
        <v>207</v>
      </c>
      <c r="S464">
        <v>-76</v>
      </c>
      <c r="T464">
        <v>-0.36714975845410625</v>
      </c>
      <c r="U464" t="s">
        <v>129</v>
      </c>
      <c r="V464">
        <v>0</v>
      </c>
    </row>
    <row r="465" spans="1:22" ht="13.5" customHeight="1">
      <c r="A465" s="73" t="s">
        <v>267</v>
      </c>
      <c r="B465" s="72" t="s">
        <v>128</v>
      </c>
      <c r="C465" s="73" t="s">
        <v>61</v>
      </c>
      <c r="D465" s="72" t="s">
        <v>366</v>
      </c>
      <c r="E465" s="72" t="s">
        <v>360</v>
      </c>
      <c r="F465" s="72" t="s">
        <v>89</v>
      </c>
      <c r="G465" s="73" t="s">
        <v>350</v>
      </c>
      <c r="H465" s="73" t="s">
        <v>39</v>
      </c>
      <c r="I465" s="72">
        <v>0</v>
      </c>
      <c r="J465" s="72">
        <v>5</v>
      </c>
      <c r="K465" s="72">
        <v>4</v>
      </c>
      <c r="L465" s="72">
        <v>22</v>
      </c>
      <c r="M465" s="72">
        <v>20</v>
      </c>
      <c r="N465" s="72">
        <v>51</v>
      </c>
      <c r="O465">
        <v>170749</v>
      </c>
      <c r="P465">
        <v>2.9868403328862833E-4</v>
      </c>
      <c r="Q465">
        <v>1.5175508049617312E-4</v>
      </c>
      <c r="R465">
        <v>26</v>
      </c>
      <c r="S465">
        <v>25</v>
      </c>
      <c r="T465">
        <v>0.96153846153846145</v>
      </c>
      <c r="U465" t="s">
        <v>129</v>
      </c>
      <c r="V465">
        <v>0</v>
      </c>
    </row>
    <row r="466" spans="1:22" ht="13.5" customHeight="1">
      <c r="A466" s="73" t="s">
        <v>267</v>
      </c>
      <c r="B466" s="72" t="s">
        <v>128</v>
      </c>
      <c r="C466" s="73" t="s">
        <v>61</v>
      </c>
      <c r="D466" s="72" t="s">
        <v>366</v>
      </c>
      <c r="E466" s="72" t="s">
        <v>361</v>
      </c>
      <c r="F466" s="72" t="s">
        <v>89</v>
      </c>
      <c r="G466" s="73" t="s">
        <v>350</v>
      </c>
      <c r="H466" s="73" t="s">
        <v>39</v>
      </c>
      <c r="I466" s="72">
        <v>0</v>
      </c>
      <c r="J466" s="72">
        <v>7</v>
      </c>
      <c r="K466" s="72">
        <v>5</v>
      </c>
      <c r="L466" s="72">
        <v>18</v>
      </c>
      <c r="M466" s="72">
        <v>32</v>
      </c>
      <c r="N466" s="72">
        <v>62</v>
      </c>
      <c r="O466">
        <v>169494</v>
      </c>
      <c r="P466">
        <v>3.6579465939797276E-4</v>
      </c>
      <c r="Q466">
        <v>2.0551288308885864E-4</v>
      </c>
      <c r="R466">
        <v>35</v>
      </c>
      <c r="S466">
        <v>27</v>
      </c>
      <c r="T466">
        <v>0.77142857142857135</v>
      </c>
      <c r="U466" t="s">
        <v>129</v>
      </c>
      <c r="V466">
        <v>0</v>
      </c>
    </row>
    <row r="467" spans="1:22" ht="13.5" customHeight="1">
      <c r="A467" s="73" t="s">
        <v>267</v>
      </c>
      <c r="B467" s="72" t="s">
        <v>128</v>
      </c>
      <c r="C467" s="73" t="s">
        <v>61</v>
      </c>
      <c r="D467" s="72" t="s">
        <v>366</v>
      </c>
      <c r="E467" s="72" t="s">
        <v>360</v>
      </c>
      <c r="F467" s="72" t="s">
        <v>90</v>
      </c>
      <c r="G467" s="73" t="s">
        <v>351</v>
      </c>
      <c r="H467" s="73" t="s">
        <v>37</v>
      </c>
      <c r="I467" s="72">
        <v>12</v>
      </c>
      <c r="J467" s="72">
        <v>43</v>
      </c>
      <c r="K467" s="72">
        <v>5</v>
      </c>
      <c r="L467" s="72">
        <v>2</v>
      </c>
      <c r="M467" s="72">
        <v>1</v>
      </c>
      <c r="N467" s="72">
        <v>63</v>
      </c>
      <c r="O467">
        <v>170749</v>
      </c>
      <c r="P467">
        <v>3.6896262935654086E-4</v>
      </c>
      <c r="Q467">
        <v>5.6475732480023276E-4</v>
      </c>
      <c r="R467">
        <v>96</v>
      </c>
      <c r="S467">
        <v>-33</v>
      </c>
      <c r="T467">
        <v>-0.34375</v>
      </c>
      <c r="U467" t="s">
        <v>129</v>
      </c>
      <c r="V467">
        <v>0</v>
      </c>
    </row>
    <row r="468" spans="1:22" ht="13.5" customHeight="1">
      <c r="A468" s="73" t="s">
        <v>267</v>
      </c>
      <c r="B468" s="72" t="s">
        <v>128</v>
      </c>
      <c r="C468" s="73" t="s">
        <v>61</v>
      </c>
      <c r="D468" s="72" t="s">
        <v>366</v>
      </c>
      <c r="E468" s="72" t="s">
        <v>361</v>
      </c>
      <c r="F468" s="72" t="s">
        <v>90</v>
      </c>
      <c r="G468" s="73" t="s">
        <v>351</v>
      </c>
      <c r="H468" s="73" t="s">
        <v>37</v>
      </c>
      <c r="I468" s="72">
        <v>5</v>
      </c>
      <c r="J468" s="72">
        <v>28</v>
      </c>
      <c r="K468" s="72">
        <v>15</v>
      </c>
      <c r="L468" s="72">
        <v>5</v>
      </c>
      <c r="M468" s="72">
        <v>3</v>
      </c>
      <c r="N468" s="72">
        <v>56</v>
      </c>
      <c r="O468">
        <v>169494</v>
      </c>
      <c r="P468">
        <v>3.3039517623042704E-4</v>
      </c>
      <c r="Q468">
        <v>5.7015251579797593E-4</v>
      </c>
      <c r="R468">
        <v>97</v>
      </c>
      <c r="S468">
        <v>-41</v>
      </c>
      <c r="T468">
        <v>-0.42268041237113407</v>
      </c>
      <c r="U468" t="s">
        <v>129</v>
      </c>
      <c r="V468">
        <v>0</v>
      </c>
    </row>
    <row r="469" spans="1:22" ht="13.5" customHeight="1">
      <c r="A469" s="73" t="s">
        <v>267</v>
      </c>
      <c r="B469" s="72" t="s">
        <v>128</v>
      </c>
      <c r="C469" s="73" t="s">
        <v>61</v>
      </c>
      <c r="D469" s="72" t="s">
        <v>366</v>
      </c>
      <c r="E469" s="72" t="s">
        <v>360</v>
      </c>
      <c r="F469" s="72" t="s">
        <v>91</v>
      </c>
      <c r="G469" s="73" t="s">
        <v>352</v>
      </c>
      <c r="H469" s="73" t="s">
        <v>29</v>
      </c>
      <c r="I469" s="72">
        <v>19</v>
      </c>
      <c r="J469" s="72">
        <v>141</v>
      </c>
      <c r="K469" s="72">
        <v>86</v>
      </c>
      <c r="L469" s="72">
        <v>142</v>
      </c>
      <c r="M469" s="72">
        <v>139</v>
      </c>
      <c r="N469" s="72">
        <v>527</v>
      </c>
      <c r="O469">
        <v>170749</v>
      </c>
      <c r="P469">
        <v>3.0864016773158262E-3</v>
      </c>
      <c r="Q469">
        <v>3.4150560725363876E-3</v>
      </c>
      <c r="R469">
        <v>583</v>
      </c>
      <c r="S469">
        <v>-56</v>
      </c>
      <c r="T469">
        <v>-9.6054888507718705E-2</v>
      </c>
      <c r="U469" t="s">
        <v>129</v>
      </c>
      <c r="V469">
        <v>0</v>
      </c>
    </row>
    <row r="470" spans="1:22" ht="13.5" customHeight="1">
      <c r="A470" s="73" t="s">
        <v>267</v>
      </c>
      <c r="B470" s="72" t="s">
        <v>128</v>
      </c>
      <c r="C470" s="73" t="s">
        <v>61</v>
      </c>
      <c r="D470" s="72" t="s">
        <v>366</v>
      </c>
      <c r="E470" s="72" t="s">
        <v>361</v>
      </c>
      <c r="F470" s="72" t="s">
        <v>91</v>
      </c>
      <c r="G470" s="73" t="s">
        <v>352</v>
      </c>
      <c r="H470" s="73" t="s">
        <v>29</v>
      </c>
      <c r="I470" s="72">
        <v>14</v>
      </c>
      <c r="J470" s="72">
        <v>108</v>
      </c>
      <c r="K470" s="72">
        <v>91</v>
      </c>
      <c r="L470" s="72">
        <v>148</v>
      </c>
      <c r="M470" s="72">
        <v>163</v>
      </c>
      <c r="N470" s="72">
        <v>524</v>
      </c>
      <c r="O470">
        <v>169494</v>
      </c>
      <c r="P470">
        <v>3.0915548632989959E-3</v>
      </c>
      <c r="Q470">
        <v>3.3231791747438382E-3</v>
      </c>
      <c r="R470">
        <v>563</v>
      </c>
      <c r="S470">
        <v>-39</v>
      </c>
      <c r="T470">
        <v>-6.9271758436944886E-2</v>
      </c>
      <c r="U470" t="s">
        <v>129</v>
      </c>
      <c r="V470">
        <v>0</v>
      </c>
    </row>
    <row r="471" spans="1:22" ht="13.5" customHeight="1">
      <c r="A471" s="73" t="s">
        <v>267</v>
      </c>
      <c r="B471" s="72" t="s">
        <v>128</v>
      </c>
      <c r="C471" s="73" t="s">
        <v>61</v>
      </c>
      <c r="D471" s="72" t="s">
        <v>366</v>
      </c>
      <c r="E471" s="72" t="s">
        <v>360</v>
      </c>
      <c r="F471" s="72" t="s">
        <v>92</v>
      </c>
      <c r="G471" s="73" t="s">
        <v>353</v>
      </c>
      <c r="H471" s="73" t="s">
        <v>30</v>
      </c>
      <c r="I471" s="72">
        <v>3</v>
      </c>
      <c r="J471" s="72">
        <v>38</v>
      </c>
      <c r="K471" s="72">
        <v>41</v>
      </c>
      <c r="L471" s="72">
        <v>71</v>
      </c>
      <c r="M471" s="72">
        <v>53</v>
      </c>
      <c r="N471" s="72">
        <v>206</v>
      </c>
      <c r="O471">
        <v>170749</v>
      </c>
      <c r="P471">
        <v>1.2064492324991654E-3</v>
      </c>
      <c r="Q471">
        <v>1.4829141023426633E-3</v>
      </c>
      <c r="R471">
        <v>253</v>
      </c>
      <c r="S471">
        <v>-47</v>
      </c>
      <c r="T471">
        <v>-0.18577075098814233</v>
      </c>
      <c r="U471" t="s">
        <v>129</v>
      </c>
      <c r="V471">
        <v>0</v>
      </c>
    </row>
    <row r="472" spans="1:22" ht="13.5" customHeight="1">
      <c r="A472" s="73" t="s">
        <v>267</v>
      </c>
      <c r="B472" s="72" t="s">
        <v>128</v>
      </c>
      <c r="C472" s="73" t="s">
        <v>61</v>
      </c>
      <c r="D472" s="72" t="s">
        <v>366</v>
      </c>
      <c r="E472" s="72" t="s">
        <v>361</v>
      </c>
      <c r="F472" s="72" t="s">
        <v>92</v>
      </c>
      <c r="G472" s="73" t="s">
        <v>353</v>
      </c>
      <c r="H472" s="73" t="s">
        <v>30</v>
      </c>
      <c r="I472" s="72">
        <v>0</v>
      </c>
      <c r="J472" s="72">
        <v>86</v>
      </c>
      <c r="K472" s="72">
        <v>63</v>
      </c>
      <c r="L472" s="72">
        <v>122</v>
      </c>
      <c r="M472" s="72">
        <v>147</v>
      </c>
      <c r="N472" s="72">
        <v>418</v>
      </c>
      <c r="O472">
        <v>169494</v>
      </c>
      <c r="P472">
        <v>2.4661639940056876E-3</v>
      </c>
      <c r="Q472">
        <v>2.6386975787045489E-3</v>
      </c>
      <c r="R472">
        <v>447</v>
      </c>
      <c r="S472">
        <v>-29</v>
      </c>
      <c r="T472">
        <v>-6.4876957494407139E-2</v>
      </c>
      <c r="U472" t="s">
        <v>129</v>
      </c>
      <c r="V472">
        <v>0</v>
      </c>
    </row>
    <row r="473" spans="1:22" ht="13.5" customHeight="1">
      <c r="A473" s="73" t="s">
        <v>267</v>
      </c>
      <c r="B473" s="72" t="s">
        <v>128</v>
      </c>
      <c r="C473" s="73" t="s">
        <v>61</v>
      </c>
      <c r="D473" s="72" t="s">
        <v>366</v>
      </c>
      <c r="E473" s="72" t="s">
        <v>360</v>
      </c>
      <c r="F473" s="72" t="s">
        <v>93</v>
      </c>
      <c r="G473" s="73" t="s">
        <v>354</v>
      </c>
      <c r="H473" s="73" t="s">
        <v>42</v>
      </c>
      <c r="I473" s="72">
        <v>0</v>
      </c>
      <c r="J473" s="72">
        <v>2</v>
      </c>
      <c r="K473" s="72">
        <v>6</v>
      </c>
      <c r="L473" s="72">
        <v>7</v>
      </c>
      <c r="M473" s="72">
        <v>3</v>
      </c>
      <c r="N473" s="72">
        <v>18</v>
      </c>
      <c r="O473">
        <v>170749</v>
      </c>
      <c r="P473">
        <v>1.0541789410186882E-4</v>
      </c>
      <c r="Q473">
        <v>1.0541789410186882E-4</v>
      </c>
      <c r="R473">
        <v>18</v>
      </c>
      <c r="S473">
        <v>0</v>
      </c>
      <c r="T473">
        <v>0</v>
      </c>
      <c r="U473" t="s">
        <v>129</v>
      </c>
      <c r="V473">
        <v>0</v>
      </c>
    </row>
    <row r="474" spans="1:22" ht="13.5" customHeight="1">
      <c r="A474" s="73" t="s">
        <v>267</v>
      </c>
      <c r="B474" s="72" t="s">
        <v>128</v>
      </c>
      <c r="C474" s="73" t="s">
        <v>61</v>
      </c>
      <c r="D474" s="72" t="s">
        <v>366</v>
      </c>
      <c r="E474" s="72" t="s">
        <v>361</v>
      </c>
      <c r="F474" s="72" t="s">
        <v>93</v>
      </c>
      <c r="G474" s="73" t="s">
        <v>354</v>
      </c>
      <c r="H474" s="73" t="s">
        <v>42</v>
      </c>
      <c r="I474" s="72">
        <v>0</v>
      </c>
      <c r="J474" s="72">
        <v>24</v>
      </c>
      <c r="K474" s="72">
        <v>10</v>
      </c>
      <c r="L474" s="72">
        <v>6</v>
      </c>
      <c r="M474" s="72">
        <v>2</v>
      </c>
      <c r="N474" s="72">
        <v>42</v>
      </c>
      <c r="O474">
        <v>169494</v>
      </c>
      <c r="P474">
        <v>2.477963821728203E-4</v>
      </c>
      <c r="Q474">
        <v>1.2844555193053666E-4</v>
      </c>
      <c r="R474">
        <v>22</v>
      </c>
      <c r="S474">
        <v>20</v>
      </c>
      <c r="T474">
        <v>0.90909090909090917</v>
      </c>
      <c r="U474" t="s">
        <v>129</v>
      </c>
      <c r="V474">
        <v>0</v>
      </c>
    </row>
    <row r="475" spans="1:22" ht="13.5" customHeight="1">
      <c r="A475" s="73" t="s">
        <v>267</v>
      </c>
      <c r="B475" s="72" t="s">
        <v>128</v>
      </c>
      <c r="C475" s="73" t="s">
        <v>61</v>
      </c>
      <c r="D475" s="72" t="s">
        <v>366</v>
      </c>
      <c r="E475" s="72" t="s">
        <v>360</v>
      </c>
      <c r="F475" s="72" t="s">
        <v>94</v>
      </c>
      <c r="G475" s="73" t="s">
        <v>36</v>
      </c>
      <c r="H475" s="73" t="s">
        <v>36</v>
      </c>
      <c r="I475" s="72">
        <v>77</v>
      </c>
      <c r="J475" s="72">
        <v>78</v>
      </c>
      <c r="K475" s="72">
        <v>10</v>
      </c>
      <c r="L475" s="72">
        <v>12</v>
      </c>
      <c r="M475" s="72">
        <v>8</v>
      </c>
      <c r="N475" s="72">
        <v>185</v>
      </c>
      <c r="O475">
        <v>170749</v>
      </c>
      <c r="P475">
        <v>1.0834616893803184E-3</v>
      </c>
      <c r="Q475">
        <v>9.0732339598185356E-4</v>
      </c>
      <c r="R475">
        <v>155</v>
      </c>
      <c r="S475">
        <v>30</v>
      </c>
      <c r="T475">
        <v>0.19354838709677424</v>
      </c>
      <c r="U475" t="s">
        <v>129</v>
      </c>
      <c r="V475">
        <v>0</v>
      </c>
    </row>
    <row r="476" spans="1:22" ht="13.5" customHeight="1">
      <c r="A476" s="73" t="s">
        <v>267</v>
      </c>
      <c r="B476" s="72" t="s">
        <v>128</v>
      </c>
      <c r="C476" s="73" t="s">
        <v>61</v>
      </c>
      <c r="D476" s="72" t="s">
        <v>366</v>
      </c>
      <c r="E476" s="72" t="s">
        <v>361</v>
      </c>
      <c r="F476" s="72" t="s">
        <v>94</v>
      </c>
      <c r="G476" s="73" t="s">
        <v>36</v>
      </c>
      <c r="H476" s="73" t="s">
        <v>36</v>
      </c>
      <c r="I476" s="72">
        <v>33</v>
      </c>
      <c r="J476" s="72">
        <v>44</v>
      </c>
      <c r="K476" s="72">
        <v>3</v>
      </c>
      <c r="L476" s="72">
        <v>5</v>
      </c>
      <c r="M476" s="72">
        <v>5</v>
      </c>
      <c r="N476" s="72">
        <v>90</v>
      </c>
      <c r="O476">
        <v>169494</v>
      </c>
      <c r="P476">
        <v>5.3099224751318626E-4</v>
      </c>
      <c r="Q476">
        <v>6.1052108205611477E-4</v>
      </c>
      <c r="R476">
        <v>103</v>
      </c>
      <c r="S476">
        <v>-13</v>
      </c>
      <c r="T476">
        <v>-0.12621359223300976</v>
      </c>
      <c r="U476" t="s">
        <v>129</v>
      </c>
      <c r="V476">
        <v>0</v>
      </c>
    </row>
    <row r="477" spans="1:22" ht="13.5" customHeight="1">
      <c r="A477" s="73" t="s">
        <v>267</v>
      </c>
      <c r="B477" s="72" t="s">
        <v>128</v>
      </c>
      <c r="C477" s="73" t="s">
        <v>61</v>
      </c>
      <c r="D477" s="72" t="s">
        <v>366</v>
      </c>
      <c r="E477" s="72" t="s">
        <v>360</v>
      </c>
      <c r="F477" s="72" t="s">
        <v>95</v>
      </c>
      <c r="G477" s="73" t="s">
        <v>355</v>
      </c>
      <c r="H477" s="73" t="s">
        <v>43</v>
      </c>
      <c r="I477" s="72">
        <v>78</v>
      </c>
      <c r="J477" s="72">
        <v>138</v>
      </c>
      <c r="K477" s="72">
        <v>15</v>
      </c>
      <c r="L477" s="72">
        <v>8</v>
      </c>
      <c r="M477" s="72">
        <v>2</v>
      </c>
      <c r="N477" s="72">
        <v>241</v>
      </c>
      <c r="O477">
        <v>170749</v>
      </c>
      <c r="P477">
        <v>1.4114284710305771E-3</v>
      </c>
      <c r="Q477">
        <v>3.8789480867447722E-4</v>
      </c>
      <c r="R477">
        <v>66</v>
      </c>
      <c r="S477">
        <v>175</v>
      </c>
      <c r="T477">
        <v>2.6515151515151514</v>
      </c>
      <c r="U477" t="s">
        <v>129</v>
      </c>
      <c r="V477">
        <v>0</v>
      </c>
    </row>
    <row r="478" spans="1:22" ht="13.5" customHeight="1">
      <c r="A478" s="73" t="s">
        <v>267</v>
      </c>
      <c r="B478" s="72" t="s">
        <v>128</v>
      </c>
      <c r="C478" s="73" t="s">
        <v>61</v>
      </c>
      <c r="D478" s="72" t="s">
        <v>366</v>
      </c>
      <c r="E478" s="72" t="s">
        <v>361</v>
      </c>
      <c r="F478" s="72" t="s">
        <v>95</v>
      </c>
      <c r="G478" s="73" t="s">
        <v>355</v>
      </c>
      <c r="H478" s="73" t="s">
        <v>43</v>
      </c>
      <c r="I478" s="72">
        <v>30</v>
      </c>
      <c r="J478" s="72">
        <v>80</v>
      </c>
      <c r="K478" s="72">
        <v>4</v>
      </c>
      <c r="L478" s="72">
        <v>3</v>
      </c>
      <c r="M478" s="72">
        <v>0</v>
      </c>
      <c r="N478" s="72">
        <v>117</v>
      </c>
      <c r="O478">
        <v>169494</v>
      </c>
      <c r="P478">
        <v>6.9028992176714218E-4</v>
      </c>
      <c r="Q478">
        <v>3.2508311784263023E-4</v>
      </c>
      <c r="R478">
        <v>55</v>
      </c>
      <c r="S478">
        <v>62</v>
      </c>
      <c r="T478">
        <v>1.1272727272727274</v>
      </c>
      <c r="U478" t="s">
        <v>129</v>
      </c>
      <c r="V478">
        <v>0</v>
      </c>
    </row>
    <row r="479" spans="1:22" ht="13.5" customHeight="1">
      <c r="A479" s="73" t="s">
        <v>267</v>
      </c>
      <c r="B479" s="72" t="s">
        <v>128</v>
      </c>
      <c r="C479" s="73" t="s">
        <v>61</v>
      </c>
      <c r="D479" s="72" t="s">
        <v>366</v>
      </c>
      <c r="E479" s="72" t="s">
        <v>360</v>
      </c>
      <c r="F479" s="72" t="s">
        <v>96</v>
      </c>
      <c r="G479" s="73" t="s">
        <v>32</v>
      </c>
      <c r="H479" s="73" t="s">
        <v>32</v>
      </c>
      <c r="I479" s="72">
        <v>684</v>
      </c>
      <c r="J479" s="72">
        <v>729</v>
      </c>
      <c r="K479" s="72">
        <v>40</v>
      </c>
      <c r="L479" s="72">
        <v>52</v>
      </c>
      <c r="M479" s="72">
        <v>54</v>
      </c>
      <c r="N479" s="72">
        <v>1559</v>
      </c>
      <c r="O479">
        <v>170749</v>
      </c>
      <c r="P479">
        <v>9.1303609391563054E-3</v>
      </c>
      <c r="Q479">
        <v>5.0169086297646428E-3</v>
      </c>
      <c r="R479">
        <v>857</v>
      </c>
      <c r="S479">
        <v>702</v>
      </c>
      <c r="T479">
        <v>0.81913652275379234</v>
      </c>
      <c r="U479" t="s">
        <v>129</v>
      </c>
      <c r="V479">
        <v>1</v>
      </c>
    </row>
    <row r="480" spans="1:22" ht="13.5" customHeight="1">
      <c r="A480" s="73" t="s">
        <v>267</v>
      </c>
      <c r="B480" s="72" t="s">
        <v>128</v>
      </c>
      <c r="C480" s="73" t="s">
        <v>61</v>
      </c>
      <c r="D480" s="72" t="s">
        <v>366</v>
      </c>
      <c r="E480" s="72" t="s">
        <v>361</v>
      </c>
      <c r="F480" s="72" t="s">
        <v>96</v>
      </c>
      <c r="G480" s="73" t="s">
        <v>32</v>
      </c>
      <c r="H480" s="73" t="s">
        <v>32</v>
      </c>
      <c r="I480" s="72">
        <v>280</v>
      </c>
      <c r="J480" s="72">
        <v>681</v>
      </c>
      <c r="K480" s="72">
        <v>43</v>
      </c>
      <c r="L480" s="72">
        <v>63</v>
      </c>
      <c r="M480" s="72">
        <v>170</v>
      </c>
      <c r="N480" s="72">
        <v>1237</v>
      </c>
      <c r="O480">
        <v>169494</v>
      </c>
      <c r="P480">
        <v>7.2981934463756826E-3</v>
      </c>
      <c r="Q480">
        <v>3.3863603968607059E-3</v>
      </c>
      <c r="R480">
        <v>574</v>
      </c>
      <c r="S480">
        <v>663</v>
      </c>
      <c r="T480">
        <v>1.1550522648083623</v>
      </c>
      <c r="U480" t="s">
        <v>129</v>
      </c>
      <c r="V480">
        <v>1</v>
      </c>
    </row>
    <row r="481" spans="1:22" ht="13.5" customHeight="1">
      <c r="A481" s="73" t="s">
        <v>267</v>
      </c>
      <c r="B481" s="72" t="s">
        <v>128</v>
      </c>
      <c r="C481" s="73" t="s">
        <v>61</v>
      </c>
      <c r="D481" s="72" t="s">
        <v>366</v>
      </c>
      <c r="E481" s="72" t="s">
        <v>360</v>
      </c>
      <c r="F481" s="72" t="s">
        <v>97</v>
      </c>
      <c r="G481" s="73" t="s">
        <v>31</v>
      </c>
      <c r="H481" s="73" t="s">
        <v>31</v>
      </c>
      <c r="I481" s="72">
        <v>246</v>
      </c>
      <c r="J481" s="72">
        <v>583</v>
      </c>
      <c r="K481" s="72">
        <v>69</v>
      </c>
      <c r="L481" s="72">
        <v>132</v>
      </c>
      <c r="M481" s="72">
        <v>130</v>
      </c>
      <c r="N481" s="72">
        <v>1160</v>
      </c>
      <c r="O481">
        <v>170749</v>
      </c>
      <c r="P481">
        <v>6.7935976198982128E-3</v>
      </c>
      <c r="Q481">
        <v>3.7502467267583393E-3</v>
      </c>
      <c r="R481">
        <v>640</v>
      </c>
      <c r="S481">
        <v>520</v>
      </c>
      <c r="T481">
        <v>0.8125</v>
      </c>
      <c r="U481" t="s">
        <v>129</v>
      </c>
      <c r="V481">
        <v>1</v>
      </c>
    </row>
    <row r="482" spans="1:22" ht="13.5" customHeight="1">
      <c r="A482" s="73" t="s">
        <v>267</v>
      </c>
      <c r="B482" s="72" t="s">
        <v>128</v>
      </c>
      <c r="C482" s="73" t="s">
        <v>61</v>
      </c>
      <c r="D482" s="72" t="s">
        <v>366</v>
      </c>
      <c r="E482" s="72" t="s">
        <v>361</v>
      </c>
      <c r="F482" s="72" t="s">
        <v>97</v>
      </c>
      <c r="G482" s="73" t="s">
        <v>31</v>
      </c>
      <c r="H482" s="73" t="s">
        <v>31</v>
      </c>
      <c r="I482" s="72">
        <v>123</v>
      </c>
      <c r="J482" s="72">
        <v>763</v>
      </c>
      <c r="K482" s="72">
        <v>80</v>
      </c>
      <c r="L482" s="72">
        <v>191</v>
      </c>
      <c r="M482" s="72">
        <v>327</v>
      </c>
      <c r="N482" s="72">
        <v>1484</v>
      </c>
      <c r="O482">
        <v>169494</v>
      </c>
      <c r="P482">
        <v>8.7554721701063164E-3</v>
      </c>
      <c r="Q482">
        <v>5.6151384131618845E-3</v>
      </c>
      <c r="R482">
        <v>952</v>
      </c>
      <c r="S482">
        <v>532</v>
      </c>
      <c r="T482">
        <v>0.55882352941176472</v>
      </c>
      <c r="U482" t="s">
        <v>129</v>
      </c>
      <c r="V482">
        <v>1</v>
      </c>
    </row>
    <row r="483" spans="1:22" ht="13.5" customHeight="1">
      <c r="A483" s="73" t="s">
        <v>267</v>
      </c>
      <c r="B483" s="72" t="s">
        <v>128</v>
      </c>
      <c r="C483" s="73" t="s">
        <v>61</v>
      </c>
      <c r="D483" s="72" t="s">
        <v>367</v>
      </c>
      <c r="E483" s="72" t="s">
        <v>360</v>
      </c>
      <c r="F483" s="72" t="s">
        <v>107</v>
      </c>
      <c r="G483" s="73" t="s">
        <v>49</v>
      </c>
      <c r="H483" s="73" t="s">
        <v>49</v>
      </c>
      <c r="I483" s="72">
        <v>19</v>
      </c>
      <c r="J483" s="72">
        <v>30</v>
      </c>
      <c r="K483" s="72">
        <v>17</v>
      </c>
      <c r="L483" s="72">
        <v>60</v>
      </c>
      <c r="M483" s="72">
        <v>93</v>
      </c>
      <c r="N483" s="72">
        <v>219</v>
      </c>
      <c r="O483">
        <v>170749</v>
      </c>
      <c r="P483">
        <v>1.282584378239404E-3</v>
      </c>
      <c r="Q483">
        <v>9.3292910193358363E-4</v>
      </c>
      <c r="R483">
        <v>159</v>
      </c>
      <c r="S483">
        <v>60</v>
      </c>
      <c r="T483">
        <v>0.37735849056603765</v>
      </c>
      <c r="U483" t="s">
        <v>129</v>
      </c>
      <c r="V483">
        <v>0</v>
      </c>
    </row>
    <row r="484" spans="1:22" ht="13.5" customHeight="1">
      <c r="A484" s="73" t="s">
        <v>267</v>
      </c>
      <c r="B484" s="72" t="s">
        <v>128</v>
      </c>
      <c r="C484" s="73" t="s">
        <v>61</v>
      </c>
      <c r="D484" s="72" t="s">
        <v>367</v>
      </c>
      <c r="E484" s="72" t="s">
        <v>361</v>
      </c>
      <c r="F484" s="72" t="s">
        <v>107</v>
      </c>
      <c r="G484" s="73" t="s">
        <v>49</v>
      </c>
      <c r="H484" s="73" t="s">
        <v>49</v>
      </c>
      <c r="I484" s="72">
        <v>13</v>
      </c>
      <c r="J484" s="72">
        <v>38</v>
      </c>
      <c r="K484" s="72">
        <v>18</v>
      </c>
      <c r="L484" s="72">
        <v>69</v>
      </c>
      <c r="M484" s="72">
        <v>173</v>
      </c>
      <c r="N484" s="72">
        <v>311</v>
      </c>
      <c r="O484">
        <v>169494</v>
      </c>
      <c r="P484">
        <v>1.8348732108511216E-3</v>
      </c>
      <c r="Q484">
        <v>1.4229305254170965E-3</v>
      </c>
      <c r="R484">
        <v>241</v>
      </c>
      <c r="S484">
        <v>70</v>
      </c>
      <c r="T484">
        <v>0.29045643153526979</v>
      </c>
      <c r="U484" t="s">
        <v>129</v>
      </c>
      <c r="V484">
        <v>0</v>
      </c>
    </row>
    <row r="485" spans="1:22" ht="13.5" customHeight="1">
      <c r="A485" s="73" t="s">
        <v>267</v>
      </c>
      <c r="B485" s="72" t="s">
        <v>128</v>
      </c>
      <c r="C485" s="73" t="s">
        <v>61</v>
      </c>
      <c r="D485" s="72" t="s">
        <v>367</v>
      </c>
      <c r="E485" s="72" t="s">
        <v>360</v>
      </c>
      <c r="F485" s="72" t="s">
        <v>108</v>
      </c>
      <c r="G485" s="73" t="s">
        <v>356</v>
      </c>
      <c r="H485" s="73" t="s">
        <v>50</v>
      </c>
      <c r="I485" s="72">
        <v>8</v>
      </c>
      <c r="J485" s="72">
        <v>35</v>
      </c>
      <c r="K485" s="72">
        <v>20</v>
      </c>
      <c r="L485" s="72">
        <v>43</v>
      </c>
      <c r="M485" s="72">
        <v>64</v>
      </c>
      <c r="N485" s="72">
        <v>170</v>
      </c>
      <c r="O485">
        <v>170749</v>
      </c>
      <c r="P485">
        <v>9.9561344429542772E-4</v>
      </c>
      <c r="Q485">
        <v>5.7965294821355894E-4</v>
      </c>
      <c r="R485">
        <v>99</v>
      </c>
      <c r="S485">
        <v>71</v>
      </c>
      <c r="T485">
        <v>0.71717171717171713</v>
      </c>
      <c r="U485" t="s">
        <v>129</v>
      </c>
      <c r="V485">
        <v>0</v>
      </c>
    </row>
    <row r="486" spans="1:22" ht="13.5" customHeight="1">
      <c r="A486" s="73" t="s">
        <v>267</v>
      </c>
      <c r="B486" s="72" t="s">
        <v>128</v>
      </c>
      <c r="C486" s="73" t="s">
        <v>61</v>
      </c>
      <c r="D486" s="72" t="s">
        <v>367</v>
      </c>
      <c r="E486" s="72" t="s">
        <v>361</v>
      </c>
      <c r="F486" s="72" t="s">
        <v>108</v>
      </c>
      <c r="G486" s="73" t="s">
        <v>356</v>
      </c>
      <c r="H486" s="73" t="s">
        <v>50</v>
      </c>
      <c r="I486" s="72">
        <v>2</v>
      </c>
      <c r="J486" s="72">
        <v>35</v>
      </c>
      <c r="K486" s="72">
        <v>24</v>
      </c>
      <c r="L486" s="72">
        <v>80</v>
      </c>
      <c r="M486" s="72">
        <v>208</v>
      </c>
      <c r="N486" s="72">
        <v>349</v>
      </c>
      <c r="O486">
        <v>169494</v>
      </c>
      <c r="P486">
        <v>2.0590699375789114E-3</v>
      </c>
      <c r="Q486">
        <v>1.2915758497285608E-3</v>
      </c>
      <c r="R486">
        <v>219</v>
      </c>
      <c r="S486">
        <v>130</v>
      </c>
      <c r="T486">
        <v>0.59360730593607314</v>
      </c>
      <c r="U486" t="s">
        <v>129</v>
      </c>
      <c r="V486">
        <v>0</v>
      </c>
    </row>
    <row r="487" spans="1:22" ht="13.5" customHeight="1">
      <c r="A487" s="73" t="s">
        <v>267</v>
      </c>
      <c r="B487" s="72" t="s">
        <v>128</v>
      </c>
      <c r="C487" s="73" t="s">
        <v>61</v>
      </c>
      <c r="D487" s="72" t="s">
        <v>367</v>
      </c>
      <c r="E487" s="72" t="s">
        <v>360</v>
      </c>
      <c r="F487" s="72" t="s">
        <v>109</v>
      </c>
      <c r="G487" s="73" t="s">
        <v>51</v>
      </c>
      <c r="H487" s="73" t="s">
        <v>51</v>
      </c>
      <c r="I487" s="72">
        <v>0</v>
      </c>
      <c r="J487" s="72">
        <v>1</v>
      </c>
      <c r="K487" s="72">
        <v>0</v>
      </c>
      <c r="L487" s="72">
        <v>0</v>
      </c>
      <c r="M487" s="72">
        <v>0</v>
      </c>
      <c r="N487" s="72">
        <v>1</v>
      </c>
      <c r="O487">
        <v>170749</v>
      </c>
      <c r="P487">
        <v>5.8565496723260462E-6</v>
      </c>
      <c r="Q487">
        <v>6.0714918161349896E-5</v>
      </c>
      <c r="R487">
        <v>10</v>
      </c>
      <c r="S487">
        <v>-9</v>
      </c>
      <c r="T487">
        <v>-0.9</v>
      </c>
      <c r="U487" t="s">
        <v>129</v>
      </c>
      <c r="V487">
        <v>0</v>
      </c>
    </row>
    <row r="488" spans="1:22" ht="13.5" customHeight="1">
      <c r="A488" s="73" t="s">
        <v>267</v>
      </c>
      <c r="B488" s="72" t="s">
        <v>128</v>
      </c>
      <c r="C488" s="73" t="s">
        <v>61</v>
      </c>
      <c r="D488" s="72" t="s">
        <v>367</v>
      </c>
      <c r="E488" s="72" t="s">
        <v>361</v>
      </c>
      <c r="F488" s="72" t="s">
        <v>109</v>
      </c>
      <c r="G488" s="73" t="s">
        <v>51</v>
      </c>
      <c r="H488" s="73" t="s">
        <v>51</v>
      </c>
      <c r="I488" s="72">
        <v>0</v>
      </c>
      <c r="J488" s="72">
        <v>0</v>
      </c>
      <c r="K488" s="72">
        <v>1</v>
      </c>
      <c r="L488" s="72">
        <v>1</v>
      </c>
      <c r="M488" s="72">
        <v>1</v>
      </c>
      <c r="N488" s="72">
        <v>3</v>
      </c>
      <c r="O488">
        <v>169494</v>
      </c>
      <c r="P488">
        <v>1.7699741583772876E-5</v>
      </c>
      <c r="Q488">
        <v>7.0243040921588693E-5</v>
      </c>
      <c r="R488">
        <v>12</v>
      </c>
      <c r="S488">
        <v>-9</v>
      </c>
      <c r="T488">
        <v>-0.75</v>
      </c>
      <c r="U488" t="s">
        <v>129</v>
      </c>
      <c r="V488">
        <v>0</v>
      </c>
    </row>
    <row r="489" spans="1:22" ht="13.5" customHeight="1">
      <c r="A489" s="73" t="s">
        <v>267</v>
      </c>
      <c r="B489" s="72" t="s">
        <v>130</v>
      </c>
      <c r="C489" s="73" t="s">
        <v>18</v>
      </c>
      <c r="D489" s="72" t="s">
        <v>366</v>
      </c>
      <c r="E489" s="72" t="s">
        <v>360</v>
      </c>
      <c r="F489" s="72" t="s">
        <v>78</v>
      </c>
      <c r="G489" s="73" t="s">
        <v>344</v>
      </c>
      <c r="H489" s="73" t="s">
        <v>35</v>
      </c>
      <c r="I489" s="72">
        <v>0</v>
      </c>
      <c r="J489" s="72">
        <v>0</v>
      </c>
      <c r="K489" s="72">
        <v>0</v>
      </c>
      <c r="L489" s="72">
        <v>0</v>
      </c>
      <c r="M489" s="72">
        <v>0</v>
      </c>
      <c r="N489" s="72">
        <v>0</v>
      </c>
      <c r="O489">
        <v>880024</v>
      </c>
      <c r="P489">
        <v>0</v>
      </c>
      <c r="Q489">
        <v>6.7803868389122836E-3</v>
      </c>
      <c r="R489">
        <v>5967</v>
      </c>
      <c r="S489">
        <v>-5967</v>
      </c>
      <c r="T489">
        <v>-1</v>
      </c>
      <c r="U489" t="s">
        <v>131</v>
      </c>
      <c r="V489">
        <v>1</v>
      </c>
    </row>
    <row r="490" spans="1:22" ht="13.5" customHeight="1">
      <c r="A490" s="73" t="s">
        <v>267</v>
      </c>
      <c r="B490" s="72" t="s">
        <v>130</v>
      </c>
      <c r="C490" s="73" t="s">
        <v>18</v>
      </c>
      <c r="D490" s="72" t="s">
        <v>366</v>
      </c>
      <c r="E490" s="72" t="s">
        <v>361</v>
      </c>
      <c r="F490" s="72" t="s">
        <v>78</v>
      </c>
      <c r="G490" s="73" t="s">
        <v>344</v>
      </c>
      <c r="H490" s="73" t="s">
        <v>35</v>
      </c>
      <c r="I490" s="72">
        <v>0</v>
      </c>
      <c r="J490" s="72">
        <v>0</v>
      </c>
      <c r="K490" s="72">
        <v>0</v>
      </c>
      <c r="L490" s="72">
        <v>0</v>
      </c>
      <c r="M490" s="72">
        <v>0</v>
      </c>
      <c r="N490" s="72">
        <v>0</v>
      </c>
      <c r="O490">
        <v>864835</v>
      </c>
      <c r="P490">
        <v>0</v>
      </c>
      <c r="Q490">
        <v>9.7878252083859561E-3</v>
      </c>
      <c r="R490">
        <v>8465</v>
      </c>
      <c r="S490">
        <v>-8465</v>
      </c>
      <c r="T490">
        <v>-1</v>
      </c>
      <c r="U490" t="s">
        <v>131</v>
      </c>
      <c r="V490">
        <v>1</v>
      </c>
    </row>
    <row r="491" spans="1:22" ht="13.5" customHeight="1">
      <c r="A491" s="73" t="s">
        <v>267</v>
      </c>
      <c r="B491" s="72" t="s">
        <v>130</v>
      </c>
      <c r="C491" s="73" t="s">
        <v>18</v>
      </c>
      <c r="D491" s="72" t="s">
        <v>366</v>
      </c>
      <c r="E491" s="72" t="s">
        <v>360</v>
      </c>
      <c r="F491" s="72" t="s">
        <v>80</v>
      </c>
      <c r="G491" s="73" t="s">
        <v>26</v>
      </c>
      <c r="H491" s="73" t="s">
        <v>26</v>
      </c>
      <c r="I491" s="72">
        <v>93</v>
      </c>
      <c r="J491" s="72">
        <v>563</v>
      </c>
      <c r="K491" s="72">
        <v>536</v>
      </c>
      <c r="L491" s="72">
        <v>829</v>
      </c>
      <c r="M491" s="72">
        <v>660</v>
      </c>
      <c r="N491" s="72">
        <v>2681</v>
      </c>
      <c r="O491">
        <v>880024</v>
      </c>
      <c r="P491">
        <v>3.0465078225139315E-3</v>
      </c>
      <c r="Q491">
        <v>9.5893151573268572E-4</v>
      </c>
      <c r="R491">
        <v>844</v>
      </c>
      <c r="S491">
        <v>1837</v>
      </c>
      <c r="T491">
        <v>2.1765402843601898</v>
      </c>
      <c r="U491" t="s">
        <v>131</v>
      </c>
      <c r="V491">
        <v>1</v>
      </c>
    </row>
    <row r="492" spans="1:22" ht="13.5" customHeight="1">
      <c r="A492" s="73" t="s">
        <v>267</v>
      </c>
      <c r="B492" s="72" t="s">
        <v>130</v>
      </c>
      <c r="C492" s="73" t="s">
        <v>18</v>
      </c>
      <c r="D492" s="72" t="s">
        <v>366</v>
      </c>
      <c r="E492" s="72" t="s">
        <v>361</v>
      </c>
      <c r="F492" s="72" t="s">
        <v>80</v>
      </c>
      <c r="G492" s="73" t="s">
        <v>26</v>
      </c>
      <c r="H492" s="73" t="s">
        <v>26</v>
      </c>
      <c r="I492" s="72">
        <v>67</v>
      </c>
      <c r="J492" s="72">
        <v>917</v>
      </c>
      <c r="K492" s="72">
        <v>825</v>
      </c>
      <c r="L492" s="72">
        <v>1498</v>
      </c>
      <c r="M492" s="72">
        <v>1568</v>
      </c>
      <c r="N492" s="72">
        <v>4875</v>
      </c>
      <c r="O492">
        <v>864835</v>
      </c>
      <c r="P492">
        <v>5.636913399665832E-3</v>
      </c>
      <c r="Q492">
        <v>2.0154466291270501E-3</v>
      </c>
      <c r="R492">
        <v>1743</v>
      </c>
      <c r="S492">
        <v>3132</v>
      </c>
      <c r="T492">
        <v>1.7969018932874357</v>
      </c>
      <c r="U492" t="s">
        <v>131</v>
      </c>
      <c r="V492">
        <v>1</v>
      </c>
    </row>
    <row r="493" spans="1:22" ht="13.5" customHeight="1">
      <c r="A493" s="73" t="s">
        <v>267</v>
      </c>
      <c r="B493" s="72" t="s">
        <v>130</v>
      </c>
      <c r="C493" s="73" t="s">
        <v>18</v>
      </c>
      <c r="D493" s="72" t="s">
        <v>366</v>
      </c>
      <c r="E493" s="72" t="s">
        <v>360</v>
      </c>
      <c r="F493" s="72" t="s">
        <v>81</v>
      </c>
      <c r="G493" s="73" t="s">
        <v>28</v>
      </c>
      <c r="H493" s="73" t="s">
        <v>28</v>
      </c>
      <c r="I493" s="72">
        <v>102</v>
      </c>
      <c r="J493" s="72">
        <v>2067</v>
      </c>
      <c r="K493" s="72">
        <v>3981</v>
      </c>
      <c r="L493" s="72">
        <v>8454</v>
      </c>
      <c r="M493" s="72">
        <v>7213</v>
      </c>
      <c r="N493" s="72">
        <v>21817</v>
      </c>
      <c r="O493">
        <v>880024</v>
      </c>
      <c r="P493">
        <v>2.4791369326291102E-2</v>
      </c>
      <c r="Q493">
        <v>3.3076831305177759E-2</v>
      </c>
      <c r="R493">
        <v>29108</v>
      </c>
      <c r="S493">
        <v>-7291</v>
      </c>
      <c r="T493">
        <v>-0.25048096743163395</v>
      </c>
      <c r="U493" t="s">
        <v>131</v>
      </c>
      <c r="V493">
        <v>0</v>
      </c>
    </row>
    <row r="494" spans="1:22" ht="13.5" customHeight="1">
      <c r="A494" s="73" t="s">
        <v>267</v>
      </c>
      <c r="B494" s="72" t="s">
        <v>130</v>
      </c>
      <c r="C494" s="73" t="s">
        <v>18</v>
      </c>
      <c r="D494" s="72" t="s">
        <v>366</v>
      </c>
      <c r="E494" s="72" t="s">
        <v>361</v>
      </c>
      <c r="F494" s="72" t="s">
        <v>81</v>
      </c>
      <c r="G494" s="73" t="s">
        <v>28</v>
      </c>
      <c r="H494" s="73" t="s">
        <v>28</v>
      </c>
      <c r="I494" s="72">
        <v>100</v>
      </c>
      <c r="J494" s="72">
        <v>3513</v>
      </c>
      <c r="K494" s="72">
        <v>5920</v>
      </c>
      <c r="L494" s="72">
        <v>15360</v>
      </c>
      <c r="M494" s="72">
        <v>17723</v>
      </c>
      <c r="N494" s="72">
        <v>42616</v>
      </c>
      <c r="O494">
        <v>864835</v>
      </c>
      <c r="P494">
        <v>4.9276451577468537E-2</v>
      </c>
      <c r="Q494">
        <v>5.7872255065076053E-2</v>
      </c>
      <c r="R494">
        <v>50050</v>
      </c>
      <c r="S494">
        <v>-7434</v>
      </c>
      <c r="T494">
        <v>-0.14853146853146848</v>
      </c>
      <c r="U494" t="s">
        <v>131</v>
      </c>
      <c r="V494">
        <v>0</v>
      </c>
    </row>
    <row r="495" spans="1:22" ht="13.5" customHeight="1">
      <c r="A495" s="73" t="s">
        <v>267</v>
      </c>
      <c r="B495" s="72" t="s">
        <v>130</v>
      </c>
      <c r="C495" s="73" t="s">
        <v>18</v>
      </c>
      <c r="D495" s="72" t="s">
        <v>366</v>
      </c>
      <c r="E495" s="72" t="s">
        <v>360</v>
      </c>
      <c r="F495" s="72" t="s">
        <v>82</v>
      </c>
      <c r="G495" s="73" t="s">
        <v>41</v>
      </c>
      <c r="H495" s="73" t="s">
        <v>41</v>
      </c>
      <c r="I495" s="72">
        <v>150</v>
      </c>
      <c r="J495" s="72">
        <v>61</v>
      </c>
      <c r="K495" s="72">
        <v>1</v>
      </c>
      <c r="L495" s="72">
        <v>1</v>
      </c>
      <c r="M495" s="72">
        <v>3</v>
      </c>
      <c r="N495" s="72">
        <v>216</v>
      </c>
      <c r="O495">
        <v>880024</v>
      </c>
      <c r="P495">
        <v>2.4544785142223391E-4</v>
      </c>
      <c r="Q495">
        <v>2.2986359032561615E-4</v>
      </c>
      <c r="R495">
        <v>202</v>
      </c>
      <c r="S495">
        <v>14</v>
      </c>
      <c r="T495">
        <v>6.9306930693069368E-2</v>
      </c>
      <c r="U495" t="s">
        <v>131</v>
      </c>
      <c r="V495">
        <v>0</v>
      </c>
    </row>
    <row r="496" spans="1:22" ht="13.5" customHeight="1">
      <c r="A496" s="73" t="s">
        <v>267</v>
      </c>
      <c r="B496" s="72" t="s">
        <v>130</v>
      </c>
      <c r="C496" s="73" t="s">
        <v>18</v>
      </c>
      <c r="D496" s="72" t="s">
        <v>366</v>
      </c>
      <c r="E496" s="72" t="s">
        <v>361</v>
      </c>
      <c r="F496" s="72" t="s">
        <v>82</v>
      </c>
      <c r="G496" s="73" t="s">
        <v>41</v>
      </c>
      <c r="H496" s="73" t="s">
        <v>41</v>
      </c>
      <c r="I496" s="72">
        <v>121</v>
      </c>
      <c r="J496" s="72">
        <v>58</v>
      </c>
      <c r="K496" s="72">
        <v>2</v>
      </c>
      <c r="L496" s="72">
        <v>0</v>
      </c>
      <c r="M496" s="72">
        <v>1</v>
      </c>
      <c r="N496" s="72">
        <v>182</v>
      </c>
      <c r="O496">
        <v>864835</v>
      </c>
      <c r="P496">
        <v>2.1044476692085775E-4</v>
      </c>
      <c r="Q496">
        <v>1.7732203200915994E-4</v>
      </c>
      <c r="R496">
        <v>153</v>
      </c>
      <c r="S496">
        <v>29</v>
      </c>
      <c r="T496">
        <v>0.18954248366013071</v>
      </c>
      <c r="U496" t="s">
        <v>131</v>
      </c>
      <c r="V496">
        <v>0</v>
      </c>
    </row>
    <row r="497" spans="1:22" ht="13.5" customHeight="1">
      <c r="A497" s="73" t="s">
        <v>267</v>
      </c>
      <c r="B497" s="72" t="s">
        <v>130</v>
      </c>
      <c r="C497" s="73" t="s">
        <v>18</v>
      </c>
      <c r="D497" s="72" t="s">
        <v>366</v>
      </c>
      <c r="E497" s="72" t="s">
        <v>360</v>
      </c>
      <c r="F497" s="72" t="s">
        <v>83</v>
      </c>
      <c r="G497" s="73" t="s">
        <v>27</v>
      </c>
      <c r="H497" s="73" t="s">
        <v>27</v>
      </c>
      <c r="I497" s="72">
        <v>4</v>
      </c>
      <c r="J497" s="72">
        <v>225</v>
      </c>
      <c r="K497" s="72">
        <v>214</v>
      </c>
      <c r="L497" s="72">
        <v>275</v>
      </c>
      <c r="M497" s="72">
        <v>186</v>
      </c>
      <c r="N497" s="72">
        <v>904</v>
      </c>
      <c r="O497">
        <v>880024</v>
      </c>
      <c r="P497">
        <v>1.0272447115078679E-3</v>
      </c>
      <c r="Q497">
        <v>1.1184681460272012E-3</v>
      </c>
      <c r="R497">
        <v>984</v>
      </c>
      <c r="S497">
        <v>-80</v>
      </c>
      <c r="T497">
        <v>-8.1300813008130079E-2</v>
      </c>
      <c r="U497" t="s">
        <v>131</v>
      </c>
      <c r="V497">
        <v>0</v>
      </c>
    </row>
    <row r="498" spans="1:22" ht="13.5" customHeight="1">
      <c r="A498" s="73" t="s">
        <v>267</v>
      </c>
      <c r="B498" s="72" t="s">
        <v>130</v>
      </c>
      <c r="C498" s="73" t="s">
        <v>18</v>
      </c>
      <c r="D498" s="72" t="s">
        <v>366</v>
      </c>
      <c r="E498" s="72" t="s">
        <v>361</v>
      </c>
      <c r="F498" s="72" t="s">
        <v>83</v>
      </c>
      <c r="G498" s="73" t="s">
        <v>27</v>
      </c>
      <c r="H498" s="73" t="s">
        <v>27</v>
      </c>
      <c r="I498" s="72">
        <v>3</v>
      </c>
      <c r="J498" s="72">
        <v>329</v>
      </c>
      <c r="K498" s="72">
        <v>220</v>
      </c>
      <c r="L498" s="72">
        <v>355</v>
      </c>
      <c r="M498" s="72">
        <v>459</v>
      </c>
      <c r="N498" s="72">
        <v>1366</v>
      </c>
      <c r="O498">
        <v>864835</v>
      </c>
      <c r="P498">
        <v>1.5794920418345695E-3</v>
      </c>
      <c r="Q498">
        <v>1.8065455767641828E-3</v>
      </c>
      <c r="R498">
        <v>1562</v>
      </c>
      <c r="S498">
        <v>-196</v>
      </c>
      <c r="T498">
        <v>-0.12548015364916776</v>
      </c>
      <c r="U498" t="s">
        <v>131</v>
      </c>
      <c r="V498">
        <v>0</v>
      </c>
    </row>
    <row r="499" spans="1:22" ht="13.5" customHeight="1">
      <c r="A499" s="73" t="s">
        <v>267</v>
      </c>
      <c r="B499" s="72" t="s">
        <v>130</v>
      </c>
      <c r="C499" s="73" t="s">
        <v>18</v>
      </c>
      <c r="D499" s="72" t="s">
        <v>366</v>
      </c>
      <c r="E499" s="72" t="s">
        <v>360</v>
      </c>
      <c r="F499" s="72" t="s">
        <v>84</v>
      </c>
      <c r="G499" s="73" t="s">
        <v>345</v>
      </c>
      <c r="H499" s="73" t="s">
        <v>33</v>
      </c>
      <c r="I499" s="72">
        <v>494</v>
      </c>
      <c r="J499" s="72">
        <v>2059</v>
      </c>
      <c r="K499" s="72">
        <v>1325</v>
      </c>
      <c r="L499" s="72">
        <v>1868</v>
      </c>
      <c r="M499" s="72">
        <v>1356</v>
      </c>
      <c r="N499" s="72">
        <v>7102</v>
      </c>
      <c r="O499">
        <v>880024</v>
      </c>
      <c r="P499">
        <v>8.0702344481514143E-3</v>
      </c>
      <c r="Q499">
        <v>1.1385225846706067E-2</v>
      </c>
      <c r="R499">
        <v>10019</v>
      </c>
      <c r="S499">
        <v>-2917</v>
      </c>
      <c r="T499">
        <v>-0.29114682104002398</v>
      </c>
      <c r="U499" t="s">
        <v>131</v>
      </c>
      <c r="V499">
        <v>0</v>
      </c>
    </row>
    <row r="500" spans="1:22" ht="13.5" customHeight="1">
      <c r="A500" s="73" t="s">
        <v>267</v>
      </c>
      <c r="B500" s="72" t="s">
        <v>130</v>
      </c>
      <c r="C500" s="73" t="s">
        <v>18</v>
      </c>
      <c r="D500" s="72" t="s">
        <v>366</v>
      </c>
      <c r="E500" s="72" t="s">
        <v>361</v>
      </c>
      <c r="F500" s="72" t="s">
        <v>84</v>
      </c>
      <c r="G500" s="73" t="s">
        <v>345</v>
      </c>
      <c r="H500" s="73" t="s">
        <v>33</v>
      </c>
      <c r="I500" s="72">
        <v>384</v>
      </c>
      <c r="J500" s="72">
        <v>2167</v>
      </c>
      <c r="K500" s="72">
        <v>1333</v>
      </c>
      <c r="L500" s="72">
        <v>2139</v>
      </c>
      <c r="M500" s="72">
        <v>2835</v>
      </c>
      <c r="N500" s="72">
        <v>8858</v>
      </c>
      <c r="O500">
        <v>864835</v>
      </c>
      <c r="P500">
        <v>1.0242416183433835E-2</v>
      </c>
      <c r="Q500">
        <v>1.5026146348404538E-2</v>
      </c>
      <c r="R500">
        <v>12995</v>
      </c>
      <c r="S500">
        <v>-4137</v>
      </c>
      <c r="T500">
        <v>-0.31835321277414386</v>
      </c>
      <c r="U500" t="s">
        <v>131</v>
      </c>
      <c r="V500">
        <v>0</v>
      </c>
    </row>
    <row r="501" spans="1:22" ht="13.5" customHeight="1">
      <c r="A501" s="73" t="s">
        <v>267</v>
      </c>
      <c r="B501" s="72" t="s">
        <v>130</v>
      </c>
      <c r="C501" s="73" t="s">
        <v>18</v>
      </c>
      <c r="D501" s="72" t="s">
        <v>366</v>
      </c>
      <c r="E501" s="72" t="s">
        <v>360</v>
      </c>
      <c r="F501" s="72" t="s">
        <v>85</v>
      </c>
      <c r="G501" s="73" t="s">
        <v>346</v>
      </c>
      <c r="H501" s="73" t="s">
        <v>25</v>
      </c>
      <c r="I501" s="72">
        <v>100</v>
      </c>
      <c r="J501" s="72">
        <v>437</v>
      </c>
      <c r="K501" s="72">
        <v>347</v>
      </c>
      <c r="L501" s="72">
        <v>735</v>
      </c>
      <c r="M501" s="72">
        <v>683</v>
      </c>
      <c r="N501" s="72">
        <v>2302</v>
      </c>
      <c r="O501">
        <v>880024</v>
      </c>
      <c r="P501">
        <v>2.6158377498795488E-3</v>
      </c>
      <c r="Q501">
        <v>3.8479089328219231E-3</v>
      </c>
      <c r="R501">
        <v>3386</v>
      </c>
      <c r="S501">
        <v>-1084</v>
      </c>
      <c r="T501">
        <v>-0.32014176018901364</v>
      </c>
      <c r="U501" t="s">
        <v>131</v>
      </c>
      <c r="V501">
        <v>0</v>
      </c>
    </row>
    <row r="502" spans="1:22" ht="13.5" customHeight="1">
      <c r="A502" s="73" t="s">
        <v>267</v>
      </c>
      <c r="B502" s="72" t="s">
        <v>130</v>
      </c>
      <c r="C502" s="73" t="s">
        <v>18</v>
      </c>
      <c r="D502" s="72" t="s">
        <v>366</v>
      </c>
      <c r="E502" s="72" t="s">
        <v>361</v>
      </c>
      <c r="F502" s="72" t="s">
        <v>85</v>
      </c>
      <c r="G502" s="73" t="s">
        <v>346</v>
      </c>
      <c r="H502" s="73" t="s">
        <v>25</v>
      </c>
      <c r="I502" s="72">
        <v>85</v>
      </c>
      <c r="J502" s="72">
        <v>625</v>
      </c>
      <c r="K502" s="72">
        <v>634</v>
      </c>
      <c r="L502" s="72">
        <v>1426</v>
      </c>
      <c r="M502" s="72">
        <v>2494</v>
      </c>
      <c r="N502" s="72">
        <v>5264</v>
      </c>
      <c r="O502">
        <v>864835</v>
      </c>
      <c r="P502">
        <v>6.0867101817109626E-3</v>
      </c>
      <c r="Q502">
        <v>8.4250239252977518E-3</v>
      </c>
      <c r="R502">
        <v>7286</v>
      </c>
      <c r="S502">
        <v>-2022</v>
      </c>
      <c r="T502">
        <v>-0.27751852868514959</v>
      </c>
      <c r="U502" t="s">
        <v>131</v>
      </c>
      <c r="V502">
        <v>0</v>
      </c>
    </row>
    <row r="503" spans="1:22" ht="13.5" customHeight="1">
      <c r="A503" s="73" t="s">
        <v>267</v>
      </c>
      <c r="B503" s="72" t="s">
        <v>130</v>
      </c>
      <c r="C503" s="73" t="s">
        <v>18</v>
      </c>
      <c r="D503" s="72" t="s">
        <v>366</v>
      </c>
      <c r="E503" s="72" t="s">
        <v>360</v>
      </c>
      <c r="F503" s="72" t="s">
        <v>86</v>
      </c>
      <c r="G503" s="73" t="s">
        <v>347</v>
      </c>
      <c r="H503" s="73" t="s">
        <v>40</v>
      </c>
      <c r="I503" s="72">
        <v>7</v>
      </c>
      <c r="J503" s="72">
        <v>329</v>
      </c>
      <c r="K503" s="72">
        <v>234</v>
      </c>
      <c r="L503" s="72">
        <v>288</v>
      </c>
      <c r="M503" s="72">
        <v>138</v>
      </c>
      <c r="N503" s="72">
        <v>996</v>
      </c>
      <c r="O503">
        <v>880024</v>
      </c>
      <c r="P503">
        <v>1.131787314891412E-3</v>
      </c>
      <c r="Q503">
        <v>1.340586000038578E-3</v>
      </c>
      <c r="R503">
        <v>1180</v>
      </c>
      <c r="S503">
        <v>-184</v>
      </c>
      <c r="T503">
        <v>-0.15593220338983049</v>
      </c>
      <c r="U503" t="s">
        <v>131</v>
      </c>
      <c r="V503">
        <v>0</v>
      </c>
    </row>
    <row r="504" spans="1:22" ht="13.5" customHeight="1">
      <c r="A504" s="73" t="s">
        <v>267</v>
      </c>
      <c r="B504" s="72" t="s">
        <v>130</v>
      </c>
      <c r="C504" s="73" t="s">
        <v>18</v>
      </c>
      <c r="D504" s="72" t="s">
        <v>366</v>
      </c>
      <c r="E504" s="72" t="s">
        <v>361</v>
      </c>
      <c r="F504" s="72" t="s">
        <v>86</v>
      </c>
      <c r="G504" s="73" t="s">
        <v>347</v>
      </c>
      <c r="H504" s="73" t="s">
        <v>40</v>
      </c>
      <c r="I504" s="72">
        <v>10</v>
      </c>
      <c r="J504" s="72">
        <v>411</v>
      </c>
      <c r="K504" s="72">
        <v>229</v>
      </c>
      <c r="L504" s="72">
        <v>266</v>
      </c>
      <c r="M504" s="72">
        <v>96</v>
      </c>
      <c r="N504" s="72">
        <v>1012</v>
      </c>
      <c r="O504">
        <v>864835</v>
      </c>
      <c r="P504">
        <v>1.1701654072742199E-3</v>
      </c>
      <c r="Q504">
        <v>1.3016328077373009E-3</v>
      </c>
      <c r="R504">
        <v>1126</v>
      </c>
      <c r="S504">
        <v>-114</v>
      </c>
      <c r="T504">
        <v>-0.10124333925399642</v>
      </c>
      <c r="U504" t="s">
        <v>131</v>
      </c>
      <c r="V504">
        <v>0</v>
      </c>
    </row>
    <row r="505" spans="1:22" ht="13.5" customHeight="1">
      <c r="A505" s="73" t="s">
        <v>267</v>
      </c>
      <c r="B505" s="72" t="s">
        <v>130</v>
      </c>
      <c r="C505" s="73" t="s">
        <v>18</v>
      </c>
      <c r="D505" s="72" t="s">
        <v>366</v>
      </c>
      <c r="E505" s="72" t="s">
        <v>360</v>
      </c>
      <c r="F505" s="72" t="s">
        <v>87</v>
      </c>
      <c r="G505" s="73" t="s">
        <v>348</v>
      </c>
      <c r="H505" s="73" t="s">
        <v>38</v>
      </c>
      <c r="I505" s="72">
        <v>75</v>
      </c>
      <c r="J505" s="72">
        <v>387</v>
      </c>
      <c r="K505" s="72">
        <v>142</v>
      </c>
      <c r="L505" s="72">
        <v>101</v>
      </c>
      <c r="M505" s="72">
        <v>26</v>
      </c>
      <c r="N505" s="72">
        <v>731</v>
      </c>
      <c r="O505">
        <v>880024</v>
      </c>
      <c r="P505">
        <v>8.3065916384098611E-4</v>
      </c>
      <c r="Q505">
        <v>1.4119820533122197E-3</v>
      </c>
      <c r="R505">
        <v>1243</v>
      </c>
      <c r="S505">
        <v>-512</v>
      </c>
      <c r="T505">
        <v>-0.41190667739340303</v>
      </c>
      <c r="U505" t="s">
        <v>131</v>
      </c>
      <c r="V505">
        <v>0</v>
      </c>
    </row>
    <row r="506" spans="1:22" ht="13.5" customHeight="1">
      <c r="A506" s="73" t="s">
        <v>267</v>
      </c>
      <c r="B506" s="72" t="s">
        <v>130</v>
      </c>
      <c r="C506" s="73" t="s">
        <v>18</v>
      </c>
      <c r="D506" s="72" t="s">
        <v>366</v>
      </c>
      <c r="E506" s="72" t="s">
        <v>361</v>
      </c>
      <c r="F506" s="72" t="s">
        <v>87</v>
      </c>
      <c r="G506" s="73" t="s">
        <v>348</v>
      </c>
      <c r="H506" s="73" t="s">
        <v>38</v>
      </c>
      <c r="I506" s="72">
        <v>41</v>
      </c>
      <c r="J506" s="72">
        <v>378</v>
      </c>
      <c r="K506" s="72">
        <v>168</v>
      </c>
      <c r="L506" s="72">
        <v>116</v>
      </c>
      <c r="M506" s="72">
        <v>45</v>
      </c>
      <c r="N506" s="72">
        <v>748</v>
      </c>
      <c r="O506">
        <v>864835</v>
      </c>
      <c r="P506">
        <v>8.6490486624616258E-4</v>
      </c>
      <c r="Q506">
        <v>1.2779467655300485E-3</v>
      </c>
      <c r="R506">
        <v>1105</v>
      </c>
      <c r="S506">
        <v>-357</v>
      </c>
      <c r="T506">
        <v>-0.32307692307692304</v>
      </c>
      <c r="U506" t="s">
        <v>131</v>
      </c>
      <c r="V506">
        <v>0</v>
      </c>
    </row>
    <row r="507" spans="1:22" ht="13.5" customHeight="1">
      <c r="A507" s="73" t="s">
        <v>267</v>
      </c>
      <c r="B507" s="72" t="s">
        <v>130</v>
      </c>
      <c r="C507" s="73" t="s">
        <v>18</v>
      </c>
      <c r="D507" s="72" t="s">
        <v>366</v>
      </c>
      <c r="E507" s="72" t="s">
        <v>360</v>
      </c>
      <c r="F507" s="72" t="s">
        <v>88</v>
      </c>
      <c r="G507" s="73" t="s">
        <v>349</v>
      </c>
      <c r="H507" s="73" t="s">
        <v>34</v>
      </c>
      <c r="I507" s="72">
        <v>36</v>
      </c>
      <c r="J507" s="72">
        <v>205</v>
      </c>
      <c r="K507" s="72">
        <v>118</v>
      </c>
      <c r="L507" s="72">
        <v>133</v>
      </c>
      <c r="M507" s="72">
        <v>80</v>
      </c>
      <c r="N507" s="72">
        <v>572</v>
      </c>
      <c r="O507">
        <v>880024</v>
      </c>
      <c r="P507">
        <v>6.4998227321073064E-4</v>
      </c>
      <c r="Q507">
        <v>1.1176036370409718E-3</v>
      </c>
      <c r="R507">
        <v>984</v>
      </c>
      <c r="S507">
        <v>-412</v>
      </c>
      <c r="T507">
        <v>-0.41869918699186992</v>
      </c>
      <c r="U507" t="s">
        <v>131</v>
      </c>
      <c r="V507">
        <v>0</v>
      </c>
    </row>
    <row r="508" spans="1:22" ht="13.5" customHeight="1">
      <c r="A508" s="73" t="s">
        <v>267</v>
      </c>
      <c r="B508" s="72" t="s">
        <v>130</v>
      </c>
      <c r="C508" s="73" t="s">
        <v>18</v>
      </c>
      <c r="D508" s="72" t="s">
        <v>366</v>
      </c>
      <c r="E508" s="72" t="s">
        <v>361</v>
      </c>
      <c r="F508" s="72" t="s">
        <v>88</v>
      </c>
      <c r="G508" s="73" t="s">
        <v>349</v>
      </c>
      <c r="H508" s="73" t="s">
        <v>34</v>
      </c>
      <c r="I508" s="72">
        <v>30</v>
      </c>
      <c r="J508" s="72">
        <v>157</v>
      </c>
      <c r="K508" s="72">
        <v>125</v>
      </c>
      <c r="L508" s="72">
        <v>151</v>
      </c>
      <c r="M508" s="72">
        <v>152</v>
      </c>
      <c r="N508" s="72">
        <v>615</v>
      </c>
      <c r="O508">
        <v>864835</v>
      </c>
      <c r="P508">
        <v>7.1111830580399731E-4</v>
      </c>
      <c r="Q508">
        <v>1.2230512595980576E-3</v>
      </c>
      <c r="R508">
        <v>1058</v>
      </c>
      <c r="S508">
        <v>-443</v>
      </c>
      <c r="T508">
        <v>-0.41871455576559546</v>
      </c>
      <c r="U508" t="s">
        <v>131</v>
      </c>
      <c r="V508">
        <v>0</v>
      </c>
    </row>
    <row r="509" spans="1:22" ht="13.5" customHeight="1">
      <c r="A509" s="73" t="s">
        <v>267</v>
      </c>
      <c r="B509" s="72" t="s">
        <v>130</v>
      </c>
      <c r="C509" s="73" t="s">
        <v>18</v>
      </c>
      <c r="D509" s="72" t="s">
        <v>366</v>
      </c>
      <c r="E509" s="72" t="s">
        <v>360</v>
      </c>
      <c r="F509" s="72" t="s">
        <v>89</v>
      </c>
      <c r="G509" s="73" t="s">
        <v>350</v>
      </c>
      <c r="H509" s="73" t="s">
        <v>39</v>
      </c>
      <c r="I509" s="72">
        <v>0</v>
      </c>
      <c r="J509" s="72">
        <v>16</v>
      </c>
      <c r="K509" s="72">
        <v>27</v>
      </c>
      <c r="L509" s="72">
        <v>40</v>
      </c>
      <c r="M509" s="72">
        <v>22</v>
      </c>
      <c r="N509" s="72">
        <v>105</v>
      </c>
      <c r="O509">
        <v>880024</v>
      </c>
      <c r="P509">
        <v>1.1931492777469705E-4</v>
      </c>
      <c r="Q509">
        <v>1.5175508049617312E-4</v>
      </c>
      <c r="R509">
        <v>134</v>
      </c>
      <c r="S509">
        <v>-29</v>
      </c>
      <c r="T509">
        <v>-0.21641791044776115</v>
      </c>
      <c r="U509" t="s">
        <v>131</v>
      </c>
      <c r="V509">
        <v>0</v>
      </c>
    </row>
    <row r="510" spans="1:22" ht="13.5" customHeight="1">
      <c r="A510" s="73" t="s">
        <v>267</v>
      </c>
      <c r="B510" s="72" t="s">
        <v>130</v>
      </c>
      <c r="C510" s="73" t="s">
        <v>18</v>
      </c>
      <c r="D510" s="72" t="s">
        <v>366</v>
      </c>
      <c r="E510" s="72" t="s">
        <v>361</v>
      </c>
      <c r="F510" s="72" t="s">
        <v>89</v>
      </c>
      <c r="G510" s="73" t="s">
        <v>350</v>
      </c>
      <c r="H510" s="73" t="s">
        <v>39</v>
      </c>
      <c r="I510" s="72">
        <v>0</v>
      </c>
      <c r="J510" s="72">
        <v>21</v>
      </c>
      <c r="K510" s="72">
        <v>11</v>
      </c>
      <c r="L510" s="72">
        <v>17</v>
      </c>
      <c r="M510" s="72">
        <v>35</v>
      </c>
      <c r="N510" s="72">
        <v>84</v>
      </c>
      <c r="O510">
        <v>864835</v>
      </c>
      <c r="P510">
        <v>9.7128353963472799E-5</v>
      </c>
      <c r="Q510">
        <v>2.0551288308885864E-4</v>
      </c>
      <c r="R510">
        <v>178</v>
      </c>
      <c r="S510">
        <v>-94</v>
      </c>
      <c r="T510">
        <v>-0.5280898876404494</v>
      </c>
      <c r="U510" t="s">
        <v>131</v>
      </c>
      <c r="V510">
        <v>0</v>
      </c>
    </row>
    <row r="511" spans="1:22" ht="13.5" customHeight="1">
      <c r="A511" s="73" t="s">
        <v>267</v>
      </c>
      <c r="B511" s="72" t="s">
        <v>130</v>
      </c>
      <c r="C511" s="73" t="s">
        <v>18</v>
      </c>
      <c r="D511" s="72" t="s">
        <v>366</v>
      </c>
      <c r="E511" s="72" t="s">
        <v>360</v>
      </c>
      <c r="F511" s="72" t="s">
        <v>90</v>
      </c>
      <c r="G511" s="73" t="s">
        <v>351</v>
      </c>
      <c r="H511" s="73" t="s">
        <v>37</v>
      </c>
      <c r="I511" s="72">
        <v>82</v>
      </c>
      <c r="J511" s="72">
        <v>310</v>
      </c>
      <c r="K511" s="72">
        <v>58</v>
      </c>
      <c r="L511" s="72">
        <v>35</v>
      </c>
      <c r="M511" s="72">
        <v>12</v>
      </c>
      <c r="N511" s="72">
        <v>497</v>
      </c>
      <c r="O511">
        <v>880024</v>
      </c>
      <c r="P511">
        <v>5.6475732480023276E-4</v>
      </c>
      <c r="Q511">
        <v>5.6475732480023276E-4</v>
      </c>
      <c r="R511">
        <v>497</v>
      </c>
      <c r="S511">
        <v>0</v>
      </c>
      <c r="T511">
        <v>0</v>
      </c>
      <c r="U511" t="s">
        <v>131</v>
      </c>
      <c r="V511">
        <v>0</v>
      </c>
    </row>
    <row r="512" spans="1:22" ht="13.5" customHeight="1">
      <c r="A512" s="73" t="s">
        <v>267</v>
      </c>
      <c r="B512" s="72" t="s">
        <v>130</v>
      </c>
      <c r="C512" s="73" t="s">
        <v>18</v>
      </c>
      <c r="D512" s="72" t="s">
        <v>366</v>
      </c>
      <c r="E512" s="72" t="s">
        <v>361</v>
      </c>
      <c r="F512" s="72" t="s">
        <v>90</v>
      </c>
      <c r="G512" s="73" t="s">
        <v>351</v>
      </c>
      <c r="H512" s="73" t="s">
        <v>37</v>
      </c>
      <c r="I512" s="72">
        <v>67</v>
      </c>
      <c r="J512" s="72">
        <v>237</v>
      </c>
      <c r="K512" s="72">
        <v>76</v>
      </c>
      <c r="L512" s="72">
        <v>38</v>
      </c>
      <c r="M512" s="72">
        <v>21</v>
      </c>
      <c r="N512" s="72">
        <v>439</v>
      </c>
      <c r="O512">
        <v>864835</v>
      </c>
      <c r="P512">
        <v>5.0761127845195902E-4</v>
      </c>
      <c r="Q512">
        <v>5.7015251579797593E-4</v>
      </c>
      <c r="R512">
        <v>493</v>
      </c>
      <c r="S512">
        <v>-54</v>
      </c>
      <c r="T512">
        <v>-0.1095334685598377</v>
      </c>
      <c r="U512" t="s">
        <v>131</v>
      </c>
      <c r="V512">
        <v>0</v>
      </c>
    </row>
    <row r="513" spans="1:22" ht="13.5" customHeight="1">
      <c r="A513" s="73" t="s">
        <v>267</v>
      </c>
      <c r="B513" s="72" t="s">
        <v>130</v>
      </c>
      <c r="C513" s="73" t="s">
        <v>18</v>
      </c>
      <c r="D513" s="72" t="s">
        <v>366</v>
      </c>
      <c r="E513" s="72" t="s">
        <v>360</v>
      </c>
      <c r="F513" s="72" t="s">
        <v>91</v>
      </c>
      <c r="G513" s="73" t="s">
        <v>352</v>
      </c>
      <c r="H513" s="73" t="s">
        <v>29</v>
      </c>
      <c r="I513" s="72">
        <v>135</v>
      </c>
      <c r="J513" s="72">
        <v>760</v>
      </c>
      <c r="K513" s="72">
        <v>433</v>
      </c>
      <c r="L513" s="72">
        <v>527</v>
      </c>
      <c r="M513" s="72">
        <v>358</v>
      </c>
      <c r="N513" s="72">
        <v>2213</v>
      </c>
      <c r="O513">
        <v>880024</v>
      </c>
      <c r="P513">
        <v>2.5147041444324248E-3</v>
      </c>
      <c r="Q513">
        <v>3.4150560725363876E-3</v>
      </c>
      <c r="R513">
        <v>3005</v>
      </c>
      <c r="S513">
        <v>-792</v>
      </c>
      <c r="T513">
        <v>-0.26356073211314479</v>
      </c>
      <c r="U513" t="s">
        <v>131</v>
      </c>
      <c r="V513">
        <v>0</v>
      </c>
    </row>
    <row r="514" spans="1:22" ht="13.5" customHeight="1">
      <c r="A514" s="73" t="s">
        <v>267</v>
      </c>
      <c r="B514" s="72" t="s">
        <v>130</v>
      </c>
      <c r="C514" s="73" t="s">
        <v>18</v>
      </c>
      <c r="D514" s="72" t="s">
        <v>366</v>
      </c>
      <c r="E514" s="72" t="s">
        <v>361</v>
      </c>
      <c r="F514" s="72" t="s">
        <v>91</v>
      </c>
      <c r="G514" s="73" t="s">
        <v>352</v>
      </c>
      <c r="H514" s="73" t="s">
        <v>29</v>
      </c>
      <c r="I514" s="72">
        <v>116</v>
      </c>
      <c r="J514" s="72">
        <v>591</v>
      </c>
      <c r="K514" s="72">
        <v>434</v>
      </c>
      <c r="L514" s="72">
        <v>543</v>
      </c>
      <c r="M514" s="72">
        <v>598</v>
      </c>
      <c r="N514" s="72">
        <v>2282</v>
      </c>
      <c r="O514">
        <v>864835</v>
      </c>
      <c r="P514">
        <v>2.6386536160076779E-3</v>
      </c>
      <c r="Q514">
        <v>3.3231791747438382E-3</v>
      </c>
      <c r="R514">
        <v>2874</v>
      </c>
      <c r="S514">
        <v>-592</v>
      </c>
      <c r="T514">
        <v>-0.20598469032707023</v>
      </c>
      <c r="U514" t="s">
        <v>131</v>
      </c>
      <c r="V514">
        <v>0</v>
      </c>
    </row>
    <row r="515" spans="1:22" ht="13.5" customHeight="1">
      <c r="A515" s="73" t="s">
        <v>267</v>
      </c>
      <c r="B515" s="72" t="s">
        <v>130</v>
      </c>
      <c r="C515" s="73" t="s">
        <v>18</v>
      </c>
      <c r="D515" s="72" t="s">
        <v>366</v>
      </c>
      <c r="E515" s="72" t="s">
        <v>360</v>
      </c>
      <c r="F515" s="72" t="s">
        <v>92</v>
      </c>
      <c r="G515" s="73" t="s">
        <v>353</v>
      </c>
      <c r="H515" s="73" t="s">
        <v>30</v>
      </c>
      <c r="I515" s="72">
        <v>7</v>
      </c>
      <c r="J515" s="72">
        <v>268</v>
      </c>
      <c r="K515" s="72">
        <v>262</v>
      </c>
      <c r="L515" s="72">
        <v>433</v>
      </c>
      <c r="M515" s="72">
        <v>335</v>
      </c>
      <c r="N515" s="72">
        <v>1305</v>
      </c>
      <c r="O515">
        <v>880024</v>
      </c>
      <c r="P515">
        <v>1.4829141023426633E-3</v>
      </c>
      <c r="Q515">
        <v>1.4829141023426633E-3</v>
      </c>
      <c r="R515">
        <v>1305</v>
      </c>
      <c r="S515">
        <v>0</v>
      </c>
      <c r="T515">
        <v>0</v>
      </c>
      <c r="U515" t="s">
        <v>131</v>
      </c>
      <c r="V515">
        <v>0</v>
      </c>
    </row>
    <row r="516" spans="1:22" ht="13.5" customHeight="1">
      <c r="A516" s="73" t="s">
        <v>267</v>
      </c>
      <c r="B516" s="72" t="s">
        <v>130</v>
      </c>
      <c r="C516" s="73" t="s">
        <v>18</v>
      </c>
      <c r="D516" s="72" t="s">
        <v>366</v>
      </c>
      <c r="E516" s="72" t="s">
        <v>361</v>
      </c>
      <c r="F516" s="72" t="s">
        <v>92</v>
      </c>
      <c r="G516" s="73" t="s">
        <v>353</v>
      </c>
      <c r="H516" s="73" t="s">
        <v>30</v>
      </c>
      <c r="I516" s="72">
        <v>9</v>
      </c>
      <c r="J516" s="72">
        <v>436</v>
      </c>
      <c r="K516" s="72">
        <v>377</v>
      </c>
      <c r="L516" s="72">
        <v>677</v>
      </c>
      <c r="M516" s="72">
        <v>765</v>
      </c>
      <c r="N516" s="72">
        <v>2264</v>
      </c>
      <c r="O516">
        <v>864835</v>
      </c>
      <c r="P516">
        <v>2.6178403973012195E-3</v>
      </c>
      <c r="Q516">
        <v>2.6386975787045489E-3</v>
      </c>
      <c r="R516">
        <v>2282</v>
      </c>
      <c r="S516">
        <v>-18</v>
      </c>
      <c r="T516">
        <v>-7.8878177037686736E-3</v>
      </c>
      <c r="U516" t="s">
        <v>131</v>
      </c>
      <c r="V516">
        <v>0</v>
      </c>
    </row>
    <row r="517" spans="1:22" ht="13.5" customHeight="1">
      <c r="A517" s="73" t="s">
        <v>267</v>
      </c>
      <c r="B517" s="72" t="s">
        <v>130</v>
      </c>
      <c r="C517" s="73" t="s">
        <v>18</v>
      </c>
      <c r="D517" s="72" t="s">
        <v>366</v>
      </c>
      <c r="E517" s="72" t="s">
        <v>360</v>
      </c>
      <c r="F517" s="72" t="s">
        <v>93</v>
      </c>
      <c r="G517" s="73" t="s">
        <v>354</v>
      </c>
      <c r="H517" s="73" t="s">
        <v>42</v>
      </c>
      <c r="I517" s="72">
        <v>1</v>
      </c>
      <c r="J517" s="72">
        <v>23</v>
      </c>
      <c r="K517" s="72">
        <v>25</v>
      </c>
      <c r="L517" s="72">
        <v>26</v>
      </c>
      <c r="M517" s="72">
        <v>4</v>
      </c>
      <c r="N517" s="72">
        <v>79</v>
      </c>
      <c r="O517">
        <v>880024</v>
      </c>
      <c r="P517">
        <v>8.9770278992391123E-5</v>
      </c>
      <c r="Q517">
        <v>1.0541789410186882E-4</v>
      </c>
      <c r="R517">
        <v>93</v>
      </c>
      <c r="S517">
        <v>-14</v>
      </c>
      <c r="T517">
        <v>-0.15053763440860213</v>
      </c>
      <c r="U517" t="s">
        <v>131</v>
      </c>
      <c r="V517">
        <v>0</v>
      </c>
    </row>
    <row r="518" spans="1:22" ht="13.5" customHeight="1">
      <c r="A518" s="73" t="s">
        <v>267</v>
      </c>
      <c r="B518" s="72" t="s">
        <v>130</v>
      </c>
      <c r="C518" s="73" t="s">
        <v>18</v>
      </c>
      <c r="D518" s="72" t="s">
        <v>366</v>
      </c>
      <c r="E518" s="72" t="s">
        <v>361</v>
      </c>
      <c r="F518" s="72" t="s">
        <v>93</v>
      </c>
      <c r="G518" s="73" t="s">
        <v>354</v>
      </c>
      <c r="H518" s="73" t="s">
        <v>42</v>
      </c>
      <c r="I518" s="72">
        <v>2</v>
      </c>
      <c r="J518" s="72">
        <v>37</v>
      </c>
      <c r="K518" s="72">
        <v>40</v>
      </c>
      <c r="L518" s="72">
        <v>16</v>
      </c>
      <c r="M518" s="72">
        <v>5</v>
      </c>
      <c r="N518" s="72">
        <v>100</v>
      </c>
      <c r="O518">
        <v>864835</v>
      </c>
      <c r="P518">
        <v>1.1562899281365809E-4</v>
      </c>
      <c r="Q518">
        <v>1.2844555193053666E-4</v>
      </c>
      <c r="R518">
        <v>111</v>
      </c>
      <c r="S518">
        <v>-11</v>
      </c>
      <c r="T518">
        <v>-9.9099099099099086E-2</v>
      </c>
      <c r="U518" t="s">
        <v>131</v>
      </c>
      <c r="V518">
        <v>0</v>
      </c>
    </row>
    <row r="519" spans="1:22" ht="13.5" customHeight="1">
      <c r="A519" s="73" t="s">
        <v>267</v>
      </c>
      <c r="B519" s="72" t="s">
        <v>130</v>
      </c>
      <c r="C519" s="73" t="s">
        <v>18</v>
      </c>
      <c r="D519" s="72" t="s">
        <v>366</v>
      </c>
      <c r="E519" s="72" t="s">
        <v>360</v>
      </c>
      <c r="F519" s="72" t="s">
        <v>94</v>
      </c>
      <c r="G519" s="73" t="s">
        <v>36</v>
      </c>
      <c r="H519" s="73" t="s">
        <v>36</v>
      </c>
      <c r="I519" s="72">
        <v>544</v>
      </c>
      <c r="J519" s="72">
        <v>248</v>
      </c>
      <c r="K519" s="72">
        <v>36</v>
      </c>
      <c r="L519" s="72">
        <v>18</v>
      </c>
      <c r="M519" s="72">
        <v>3</v>
      </c>
      <c r="N519" s="72">
        <v>849</v>
      </c>
      <c r="O519">
        <v>880024</v>
      </c>
      <c r="P519">
        <v>9.6474641600683613E-4</v>
      </c>
      <c r="Q519">
        <v>9.0732339598185356E-4</v>
      </c>
      <c r="R519">
        <v>798</v>
      </c>
      <c r="S519">
        <v>51</v>
      </c>
      <c r="T519">
        <v>6.3909774436090139E-2</v>
      </c>
      <c r="U519" t="s">
        <v>131</v>
      </c>
      <c r="V519">
        <v>0</v>
      </c>
    </row>
    <row r="520" spans="1:22" ht="13.5" customHeight="1">
      <c r="A520" s="73" t="s">
        <v>267</v>
      </c>
      <c r="B520" s="72" t="s">
        <v>130</v>
      </c>
      <c r="C520" s="73" t="s">
        <v>18</v>
      </c>
      <c r="D520" s="72" t="s">
        <v>366</v>
      </c>
      <c r="E520" s="72" t="s">
        <v>361</v>
      </c>
      <c r="F520" s="72" t="s">
        <v>94</v>
      </c>
      <c r="G520" s="73" t="s">
        <v>36</v>
      </c>
      <c r="H520" s="73" t="s">
        <v>36</v>
      </c>
      <c r="I520" s="72">
        <v>292</v>
      </c>
      <c r="J520" s="72">
        <v>186</v>
      </c>
      <c r="K520" s="72">
        <v>26</v>
      </c>
      <c r="L520" s="72">
        <v>19</v>
      </c>
      <c r="M520" s="72">
        <v>5</v>
      </c>
      <c r="N520" s="72">
        <v>528</v>
      </c>
      <c r="O520">
        <v>864835</v>
      </c>
      <c r="P520">
        <v>6.1052108205611477E-4</v>
      </c>
      <c r="Q520">
        <v>6.1052108205611477E-4</v>
      </c>
      <c r="R520">
        <v>528</v>
      </c>
      <c r="S520">
        <v>0</v>
      </c>
      <c r="T520">
        <v>0</v>
      </c>
      <c r="U520" t="s">
        <v>131</v>
      </c>
      <c r="V520">
        <v>0</v>
      </c>
    </row>
    <row r="521" spans="1:22" ht="13.5" customHeight="1">
      <c r="A521" s="73" t="s">
        <v>267</v>
      </c>
      <c r="B521" s="72" t="s">
        <v>130</v>
      </c>
      <c r="C521" s="73" t="s">
        <v>18</v>
      </c>
      <c r="D521" s="72" t="s">
        <v>366</v>
      </c>
      <c r="E521" s="72" t="s">
        <v>360</v>
      </c>
      <c r="F521" s="72" t="s">
        <v>95</v>
      </c>
      <c r="G521" s="73" t="s">
        <v>355</v>
      </c>
      <c r="H521" s="73" t="s">
        <v>43</v>
      </c>
      <c r="I521" s="72">
        <v>479</v>
      </c>
      <c r="J521" s="72">
        <v>342</v>
      </c>
      <c r="K521" s="72">
        <v>9</v>
      </c>
      <c r="L521" s="72">
        <v>2</v>
      </c>
      <c r="M521" s="72">
        <v>0</v>
      </c>
      <c r="N521" s="72">
        <v>832</v>
      </c>
      <c r="O521">
        <v>880024</v>
      </c>
      <c r="P521">
        <v>9.4542876103379002E-4</v>
      </c>
      <c r="Q521">
        <v>3.8789480867447722E-4</v>
      </c>
      <c r="R521">
        <v>341</v>
      </c>
      <c r="S521">
        <v>491</v>
      </c>
      <c r="T521">
        <v>1.4398826979472141</v>
      </c>
      <c r="U521" t="s">
        <v>131</v>
      </c>
      <c r="V521">
        <v>0</v>
      </c>
    </row>
    <row r="522" spans="1:22" ht="13.5" customHeight="1">
      <c r="A522" s="73" t="s">
        <v>267</v>
      </c>
      <c r="B522" s="72" t="s">
        <v>130</v>
      </c>
      <c r="C522" s="73" t="s">
        <v>18</v>
      </c>
      <c r="D522" s="72" t="s">
        <v>366</v>
      </c>
      <c r="E522" s="72" t="s">
        <v>361</v>
      </c>
      <c r="F522" s="72" t="s">
        <v>95</v>
      </c>
      <c r="G522" s="73" t="s">
        <v>355</v>
      </c>
      <c r="H522" s="73" t="s">
        <v>43</v>
      </c>
      <c r="I522" s="72">
        <v>212</v>
      </c>
      <c r="J522" s="72">
        <v>234</v>
      </c>
      <c r="K522" s="72">
        <v>6</v>
      </c>
      <c r="L522" s="72">
        <v>6</v>
      </c>
      <c r="M522" s="72">
        <v>0</v>
      </c>
      <c r="N522" s="72">
        <v>458</v>
      </c>
      <c r="O522">
        <v>864835</v>
      </c>
      <c r="P522">
        <v>5.2958078708655412E-4</v>
      </c>
      <c r="Q522">
        <v>3.2508311784263023E-4</v>
      </c>
      <c r="R522">
        <v>281</v>
      </c>
      <c r="S522">
        <v>177</v>
      </c>
      <c r="T522">
        <v>0.62989323843416378</v>
      </c>
      <c r="U522" t="s">
        <v>131</v>
      </c>
      <c r="V522">
        <v>0</v>
      </c>
    </row>
    <row r="523" spans="1:22" ht="13.5" customHeight="1">
      <c r="A523" s="73" t="s">
        <v>267</v>
      </c>
      <c r="B523" s="72" t="s">
        <v>130</v>
      </c>
      <c r="C523" s="73" t="s">
        <v>18</v>
      </c>
      <c r="D523" s="72" t="s">
        <v>366</v>
      </c>
      <c r="E523" s="72" t="s">
        <v>360</v>
      </c>
      <c r="F523" s="72" t="s">
        <v>96</v>
      </c>
      <c r="G523" s="73" t="s">
        <v>32</v>
      </c>
      <c r="H523" s="73" t="s">
        <v>32</v>
      </c>
      <c r="I523" s="72">
        <v>2545</v>
      </c>
      <c r="J523" s="72">
        <v>1700</v>
      </c>
      <c r="K523" s="72">
        <v>90</v>
      </c>
      <c r="L523" s="72">
        <v>53</v>
      </c>
      <c r="M523" s="72">
        <v>27</v>
      </c>
      <c r="N523" s="72">
        <v>4415</v>
      </c>
      <c r="O523">
        <v>880024</v>
      </c>
      <c r="P523">
        <v>5.0169086297646428E-3</v>
      </c>
      <c r="Q523">
        <v>5.0169086297646428E-3</v>
      </c>
      <c r="R523">
        <v>4415</v>
      </c>
      <c r="S523">
        <v>0</v>
      </c>
      <c r="T523">
        <v>0</v>
      </c>
      <c r="U523" t="s">
        <v>131</v>
      </c>
      <c r="V523">
        <v>0</v>
      </c>
    </row>
    <row r="524" spans="1:22" ht="13.5" customHeight="1">
      <c r="A524" s="73" t="s">
        <v>267</v>
      </c>
      <c r="B524" s="72" t="s">
        <v>130</v>
      </c>
      <c r="C524" s="73" t="s">
        <v>18</v>
      </c>
      <c r="D524" s="72" t="s">
        <v>366</v>
      </c>
      <c r="E524" s="72" t="s">
        <v>361</v>
      </c>
      <c r="F524" s="72" t="s">
        <v>96</v>
      </c>
      <c r="G524" s="73" t="s">
        <v>32</v>
      </c>
      <c r="H524" s="73" t="s">
        <v>32</v>
      </c>
      <c r="I524" s="72">
        <v>1081</v>
      </c>
      <c r="J524" s="72">
        <v>1609</v>
      </c>
      <c r="K524" s="72">
        <v>92</v>
      </c>
      <c r="L524" s="72">
        <v>54</v>
      </c>
      <c r="M524" s="72">
        <v>85</v>
      </c>
      <c r="N524" s="72">
        <v>2921</v>
      </c>
      <c r="O524">
        <v>864835</v>
      </c>
      <c r="P524">
        <v>3.377522880086953E-3</v>
      </c>
      <c r="Q524">
        <v>3.3863603968607059E-3</v>
      </c>
      <c r="R524">
        <v>2929</v>
      </c>
      <c r="S524">
        <v>-8</v>
      </c>
      <c r="T524">
        <v>-2.7313076135199177E-3</v>
      </c>
      <c r="U524" t="s">
        <v>131</v>
      </c>
      <c r="V524">
        <v>0</v>
      </c>
    </row>
    <row r="525" spans="1:22" ht="13.5" customHeight="1">
      <c r="A525" s="73" t="s">
        <v>267</v>
      </c>
      <c r="B525" s="72" t="s">
        <v>130</v>
      </c>
      <c r="C525" s="73" t="s">
        <v>18</v>
      </c>
      <c r="D525" s="72" t="s">
        <v>366</v>
      </c>
      <c r="E525" s="72" t="s">
        <v>360</v>
      </c>
      <c r="F525" s="72" t="s">
        <v>97</v>
      </c>
      <c r="G525" s="73" t="s">
        <v>31</v>
      </c>
      <c r="H525" s="73" t="s">
        <v>31</v>
      </c>
      <c r="I525" s="72">
        <v>359</v>
      </c>
      <c r="J525" s="72">
        <v>814</v>
      </c>
      <c r="K525" s="72">
        <v>195</v>
      </c>
      <c r="L525" s="72">
        <v>421</v>
      </c>
      <c r="M525" s="72">
        <v>375</v>
      </c>
      <c r="N525" s="72">
        <v>2164</v>
      </c>
      <c r="O525">
        <v>880024</v>
      </c>
      <c r="P525">
        <v>2.4590238448042325E-3</v>
      </c>
      <c r="Q525">
        <v>3.7502467267583393E-3</v>
      </c>
      <c r="R525">
        <v>3300</v>
      </c>
      <c r="S525">
        <v>-1136</v>
      </c>
      <c r="T525">
        <v>-0.34424242424242424</v>
      </c>
      <c r="U525" t="s">
        <v>131</v>
      </c>
      <c r="V525">
        <v>0</v>
      </c>
    </row>
    <row r="526" spans="1:22" ht="13.5" customHeight="1">
      <c r="A526" s="73" t="s">
        <v>267</v>
      </c>
      <c r="B526" s="72" t="s">
        <v>130</v>
      </c>
      <c r="C526" s="73" t="s">
        <v>18</v>
      </c>
      <c r="D526" s="72" t="s">
        <v>366</v>
      </c>
      <c r="E526" s="72" t="s">
        <v>361</v>
      </c>
      <c r="F526" s="72" t="s">
        <v>97</v>
      </c>
      <c r="G526" s="73" t="s">
        <v>31</v>
      </c>
      <c r="H526" s="73" t="s">
        <v>31</v>
      </c>
      <c r="I526" s="72">
        <v>205</v>
      </c>
      <c r="J526" s="72">
        <v>803</v>
      </c>
      <c r="K526" s="72">
        <v>256</v>
      </c>
      <c r="L526" s="72">
        <v>799</v>
      </c>
      <c r="M526" s="72">
        <v>1274</v>
      </c>
      <c r="N526" s="72">
        <v>3337</v>
      </c>
      <c r="O526">
        <v>864835</v>
      </c>
      <c r="P526">
        <v>3.8585394901917707E-3</v>
      </c>
      <c r="Q526">
        <v>5.6151384131618845E-3</v>
      </c>
      <c r="R526">
        <v>4856</v>
      </c>
      <c r="S526">
        <v>-1519</v>
      </c>
      <c r="T526">
        <v>-0.31280889621087316</v>
      </c>
      <c r="U526" t="s">
        <v>131</v>
      </c>
      <c r="V526">
        <v>0</v>
      </c>
    </row>
    <row r="527" spans="1:22" ht="13.5" customHeight="1">
      <c r="A527" s="73" t="s">
        <v>267</v>
      </c>
      <c r="B527" s="72" t="s">
        <v>130</v>
      </c>
      <c r="C527" s="73" t="s">
        <v>18</v>
      </c>
      <c r="D527" s="72" t="s">
        <v>367</v>
      </c>
      <c r="E527" s="72" t="s">
        <v>360</v>
      </c>
      <c r="F527" s="72" t="s">
        <v>107</v>
      </c>
      <c r="G527" s="73" t="s">
        <v>49</v>
      </c>
      <c r="H527" s="73" t="s">
        <v>49</v>
      </c>
      <c r="I527" s="72">
        <v>106</v>
      </c>
      <c r="J527" s="72">
        <v>142</v>
      </c>
      <c r="K527" s="72">
        <v>89</v>
      </c>
      <c r="L527" s="72">
        <v>192</v>
      </c>
      <c r="M527" s="72">
        <v>292</v>
      </c>
      <c r="N527" s="72">
        <v>821</v>
      </c>
      <c r="O527">
        <v>880024</v>
      </c>
      <c r="P527">
        <v>9.3292910193358363E-4</v>
      </c>
      <c r="Q527">
        <v>9.3292910193358363E-4</v>
      </c>
      <c r="R527">
        <v>821</v>
      </c>
      <c r="S527">
        <v>0</v>
      </c>
      <c r="T527">
        <v>0</v>
      </c>
      <c r="U527" t="s">
        <v>131</v>
      </c>
      <c r="V527">
        <v>0</v>
      </c>
    </row>
    <row r="528" spans="1:22" ht="13.5" customHeight="1">
      <c r="A528" s="73" t="s">
        <v>267</v>
      </c>
      <c r="B528" s="72" t="s">
        <v>130</v>
      </c>
      <c r="C528" s="73" t="s">
        <v>18</v>
      </c>
      <c r="D528" s="72" t="s">
        <v>367</v>
      </c>
      <c r="E528" s="72" t="s">
        <v>361</v>
      </c>
      <c r="F528" s="72" t="s">
        <v>107</v>
      </c>
      <c r="G528" s="73" t="s">
        <v>49</v>
      </c>
      <c r="H528" s="73" t="s">
        <v>49</v>
      </c>
      <c r="I528" s="72">
        <v>44</v>
      </c>
      <c r="J528" s="72">
        <v>151</v>
      </c>
      <c r="K528" s="72">
        <v>83</v>
      </c>
      <c r="L528" s="72">
        <v>327</v>
      </c>
      <c r="M528" s="72">
        <v>663</v>
      </c>
      <c r="N528" s="72">
        <v>1268</v>
      </c>
      <c r="O528">
        <v>864835</v>
      </c>
      <c r="P528">
        <v>1.4661756288771846E-3</v>
      </c>
      <c r="Q528">
        <v>1.4229305254170965E-3</v>
      </c>
      <c r="R528">
        <v>1231</v>
      </c>
      <c r="S528">
        <v>37</v>
      </c>
      <c r="T528">
        <v>3.005686433793664E-2</v>
      </c>
      <c r="U528" t="s">
        <v>131</v>
      </c>
      <c r="V528">
        <v>0</v>
      </c>
    </row>
    <row r="529" spans="1:22" ht="13.5" customHeight="1">
      <c r="A529" s="73" t="s">
        <v>267</v>
      </c>
      <c r="B529" s="72" t="s">
        <v>130</v>
      </c>
      <c r="C529" s="73" t="s">
        <v>18</v>
      </c>
      <c r="D529" s="72" t="s">
        <v>367</v>
      </c>
      <c r="E529" s="72" t="s">
        <v>360</v>
      </c>
      <c r="F529" s="72" t="s">
        <v>108</v>
      </c>
      <c r="G529" s="73" t="s">
        <v>356</v>
      </c>
      <c r="H529" s="73" t="s">
        <v>50</v>
      </c>
      <c r="I529" s="72">
        <v>9</v>
      </c>
      <c r="J529" s="72">
        <v>129</v>
      </c>
      <c r="K529" s="72">
        <v>83</v>
      </c>
      <c r="L529" s="72">
        <v>136</v>
      </c>
      <c r="M529" s="72">
        <v>196</v>
      </c>
      <c r="N529" s="72">
        <v>553</v>
      </c>
      <c r="O529">
        <v>880024</v>
      </c>
      <c r="P529">
        <v>6.2839195294673786E-4</v>
      </c>
      <c r="Q529">
        <v>5.7965294821355894E-4</v>
      </c>
      <c r="R529">
        <v>510</v>
      </c>
      <c r="S529">
        <v>43</v>
      </c>
      <c r="T529">
        <v>8.4313725490196001E-2</v>
      </c>
      <c r="U529" t="s">
        <v>131</v>
      </c>
      <c r="V529">
        <v>0</v>
      </c>
    </row>
    <row r="530" spans="1:22" ht="13.5" customHeight="1">
      <c r="A530" s="73" t="s">
        <v>267</v>
      </c>
      <c r="B530" s="72" t="s">
        <v>130</v>
      </c>
      <c r="C530" s="73" t="s">
        <v>18</v>
      </c>
      <c r="D530" s="72" t="s">
        <v>367</v>
      </c>
      <c r="E530" s="72" t="s">
        <v>361</v>
      </c>
      <c r="F530" s="72" t="s">
        <v>108</v>
      </c>
      <c r="G530" s="73" t="s">
        <v>356</v>
      </c>
      <c r="H530" s="73" t="s">
        <v>50</v>
      </c>
      <c r="I530" s="72">
        <v>10</v>
      </c>
      <c r="J530" s="72">
        <v>126</v>
      </c>
      <c r="K530" s="72">
        <v>103</v>
      </c>
      <c r="L530" s="72">
        <v>270</v>
      </c>
      <c r="M530" s="72">
        <v>608</v>
      </c>
      <c r="N530" s="72">
        <v>1117</v>
      </c>
      <c r="O530">
        <v>864835</v>
      </c>
      <c r="P530">
        <v>1.2915758497285608E-3</v>
      </c>
      <c r="Q530">
        <v>1.2915758497285608E-3</v>
      </c>
      <c r="R530">
        <v>1117</v>
      </c>
      <c r="S530">
        <v>0</v>
      </c>
      <c r="T530">
        <v>0</v>
      </c>
      <c r="U530" t="s">
        <v>131</v>
      </c>
      <c r="V530">
        <v>0</v>
      </c>
    </row>
    <row r="531" spans="1:22" ht="13.5" customHeight="1">
      <c r="A531" s="73" t="s">
        <v>267</v>
      </c>
      <c r="B531" s="72" t="s">
        <v>130</v>
      </c>
      <c r="C531" s="73" t="s">
        <v>18</v>
      </c>
      <c r="D531" s="72" t="s">
        <v>367</v>
      </c>
      <c r="E531" s="72" t="s">
        <v>360</v>
      </c>
      <c r="F531" s="72" t="s">
        <v>109</v>
      </c>
      <c r="G531" s="73" t="s">
        <v>51</v>
      </c>
      <c r="H531" s="73" t="s">
        <v>51</v>
      </c>
      <c r="I531" s="72">
        <v>0</v>
      </c>
      <c r="J531" s="72">
        <v>12</v>
      </c>
      <c r="K531" s="72">
        <v>9</v>
      </c>
      <c r="L531" s="72">
        <v>7</v>
      </c>
      <c r="M531" s="72">
        <v>8</v>
      </c>
      <c r="N531" s="72">
        <v>36</v>
      </c>
      <c r="O531">
        <v>880024</v>
      </c>
      <c r="P531">
        <v>4.0907975237038993E-5</v>
      </c>
      <c r="Q531">
        <v>6.0714918161349896E-5</v>
      </c>
      <c r="R531">
        <v>53</v>
      </c>
      <c r="S531">
        <v>-17</v>
      </c>
      <c r="T531">
        <v>-0.32075471698113212</v>
      </c>
      <c r="U531" t="s">
        <v>131</v>
      </c>
      <c r="V531">
        <v>0</v>
      </c>
    </row>
    <row r="532" spans="1:22" ht="13.5" customHeight="1">
      <c r="A532" s="73" t="s">
        <v>267</v>
      </c>
      <c r="B532" s="72" t="s">
        <v>130</v>
      </c>
      <c r="C532" s="73" t="s">
        <v>18</v>
      </c>
      <c r="D532" s="72" t="s">
        <v>367</v>
      </c>
      <c r="E532" s="72" t="s">
        <v>361</v>
      </c>
      <c r="F532" s="72" t="s">
        <v>109</v>
      </c>
      <c r="G532" s="73" t="s">
        <v>51</v>
      </c>
      <c r="H532" s="73" t="s">
        <v>51</v>
      </c>
      <c r="I532" s="72">
        <v>1</v>
      </c>
      <c r="J532" s="72">
        <v>8</v>
      </c>
      <c r="K532" s="72">
        <v>10</v>
      </c>
      <c r="L532" s="72">
        <v>20</v>
      </c>
      <c r="M532" s="72">
        <v>24</v>
      </c>
      <c r="N532" s="72">
        <v>63</v>
      </c>
      <c r="O532">
        <v>864835</v>
      </c>
      <c r="P532">
        <v>7.2846265472604606E-5</v>
      </c>
      <c r="Q532">
        <v>7.0243040921588693E-5</v>
      </c>
      <c r="R532">
        <v>61</v>
      </c>
      <c r="S532">
        <v>2</v>
      </c>
      <c r="T532">
        <v>3.2786885245901676E-2</v>
      </c>
      <c r="U532" t="s">
        <v>131</v>
      </c>
      <c r="V532">
        <v>0</v>
      </c>
    </row>
    <row r="533" spans="1:22" ht="13.5" customHeight="1">
      <c r="A533" s="73" t="s">
        <v>267</v>
      </c>
      <c r="B533" s="72" t="s">
        <v>132</v>
      </c>
      <c r="C533" s="73" t="s">
        <v>68</v>
      </c>
      <c r="D533" s="72" t="s">
        <v>366</v>
      </c>
      <c r="E533" s="72" t="s">
        <v>360</v>
      </c>
      <c r="F533" s="72" t="s">
        <v>78</v>
      </c>
      <c r="G533" s="73" t="s">
        <v>344</v>
      </c>
      <c r="H533" s="73" t="s">
        <v>35</v>
      </c>
      <c r="I533" s="72">
        <v>713</v>
      </c>
      <c r="J533" s="72">
        <v>1377</v>
      </c>
      <c r="K533" s="72">
        <v>38</v>
      </c>
      <c r="L533" s="72">
        <v>8</v>
      </c>
      <c r="M533" s="72">
        <v>0</v>
      </c>
      <c r="N533" s="72">
        <v>2136</v>
      </c>
      <c r="O533">
        <v>142641</v>
      </c>
      <c r="P533">
        <v>1.4974656655519801E-2</v>
      </c>
      <c r="Q533">
        <v>6.7803868389122836E-3</v>
      </c>
      <c r="R533">
        <v>967</v>
      </c>
      <c r="S533">
        <v>1169</v>
      </c>
      <c r="T533">
        <v>1.2088934850051705</v>
      </c>
      <c r="U533" t="s">
        <v>133</v>
      </c>
      <c r="V533">
        <v>1</v>
      </c>
    </row>
    <row r="534" spans="1:22" ht="13.5" customHeight="1">
      <c r="A534" s="73" t="s">
        <v>267</v>
      </c>
      <c r="B534" s="72" t="s">
        <v>132</v>
      </c>
      <c r="C534" s="73" t="s">
        <v>68</v>
      </c>
      <c r="D534" s="72" t="s">
        <v>366</v>
      </c>
      <c r="E534" s="72" t="s">
        <v>361</v>
      </c>
      <c r="F534" s="72" t="s">
        <v>78</v>
      </c>
      <c r="G534" s="73" t="s">
        <v>344</v>
      </c>
      <c r="H534" s="73" t="s">
        <v>35</v>
      </c>
      <c r="I534" s="72">
        <v>395</v>
      </c>
      <c r="J534" s="72">
        <v>2727</v>
      </c>
      <c r="K534" s="72">
        <v>59</v>
      </c>
      <c r="L534" s="72">
        <v>20</v>
      </c>
      <c r="M534" s="72">
        <v>11</v>
      </c>
      <c r="N534" s="72">
        <v>3212</v>
      </c>
      <c r="O534">
        <v>140555</v>
      </c>
      <c r="P534">
        <v>2.2852264238198569E-2</v>
      </c>
      <c r="Q534">
        <v>9.7878252083859561E-3</v>
      </c>
      <c r="R534">
        <v>1376</v>
      </c>
      <c r="S534">
        <v>1836</v>
      </c>
      <c r="T534">
        <v>1.3343023255813953</v>
      </c>
      <c r="U534" t="s">
        <v>133</v>
      </c>
      <c r="V534">
        <v>1</v>
      </c>
    </row>
    <row r="535" spans="1:22" ht="13.5" customHeight="1">
      <c r="A535" s="73" t="s">
        <v>267</v>
      </c>
      <c r="B535" s="72" t="s">
        <v>132</v>
      </c>
      <c r="C535" s="73" t="s">
        <v>68</v>
      </c>
      <c r="D535" s="72" t="s">
        <v>366</v>
      </c>
      <c r="E535" s="72" t="s">
        <v>360</v>
      </c>
      <c r="F535" s="72" t="s">
        <v>80</v>
      </c>
      <c r="G535" s="73" t="s">
        <v>26</v>
      </c>
      <c r="H535" s="73" t="s">
        <v>26</v>
      </c>
      <c r="I535" s="72">
        <v>4</v>
      </c>
      <c r="J535" s="72">
        <v>67</v>
      </c>
      <c r="K535" s="72">
        <v>87</v>
      </c>
      <c r="L535" s="72">
        <v>131</v>
      </c>
      <c r="M535" s="72">
        <v>79</v>
      </c>
      <c r="N535" s="72">
        <v>368</v>
      </c>
      <c r="O535">
        <v>142641</v>
      </c>
      <c r="P535">
        <v>2.579903393834872E-3</v>
      </c>
      <c r="Q535">
        <v>9.5893151573268572E-4</v>
      </c>
      <c r="R535">
        <v>137</v>
      </c>
      <c r="S535">
        <v>231</v>
      </c>
      <c r="T535">
        <v>1.6861313868613137</v>
      </c>
      <c r="U535" t="s">
        <v>133</v>
      </c>
      <c r="V535">
        <v>0</v>
      </c>
    </row>
    <row r="536" spans="1:22" ht="13.5" customHeight="1">
      <c r="A536" s="73" t="s">
        <v>267</v>
      </c>
      <c r="B536" s="72" t="s">
        <v>132</v>
      </c>
      <c r="C536" s="73" t="s">
        <v>68</v>
      </c>
      <c r="D536" s="72" t="s">
        <v>366</v>
      </c>
      <c r="E536" s="72" t="s">
        <v>361</v>
      </c>
      <c r="F536" s="72" t="s">
        <v>80</v>
      </c>
      <c r="G536" s="73" t="s">
        <v>26</v>
      </c>
      <c r="H536" s="73" t="s">
        <v>26</v>
      </c>
      <c r="I536" s="72">
        <v>0</v>
      </c>
      <c r="J536" s="72">
        <v>121</v>
      </c>
      <c r="K536" s="72">
        <v>105</v>
      </c>
      <c r="L536" s="72">
        <v>193</v>
      </c>
      <c r="M536" s="72">
        <v>202</v>
      </c>
      <c r="N536" s="72">
        <v>621</v>
      </c>
      <c r="O536">
        <v>140555</v>
      </c>
      <c r="P536">
        <v>4.4181992814200845E-3</v>
      </c>
      <c r="Q536">
        <v>2.0154466291270501E-3</v>
      </c>
      <c r="R536">
        <v>283</v>
      </c>
      <c r="S536">
        <v>338</v>
      </c>
      <c r="T536">
        <v>1.1943462897526502</v>
      </c>
      <c r="U536" t="s">
        <v>133</v>
      </c>
      <c r="V536">
        <v>0</v>
      </c>
    </row>
    <row r="537" spans="1:22" ht="13.5" customHeight="1">
      <c r="A537" s="73" t="s">
        <v>267</v>
      </c>
      <c r="B537" s="72" t="s">
        <v>132</v>
      </c>
      <c r="C537" s="73" t="s">
        <v>68</v>
      </c>
      <c r="D537" s="72" t="s">
        <v>366</v>
      </c>
      <c r="E537" s="72" t="s">
        <v>360</v>
      </c>
      <c r="F537" s="72" t="s">
        <v>81</v>
      </c>
      <c r="G537" s="73" t="s">
        <v>28</v>
      </c>
      <c r="H537" s="73" t="s">
        <v>28</v>
      </c>
      <c r="I537" s="72">
        <v>30</v>
      </c>
      <c r="J537" s="72">
        <v>406</v>
      </c>
      <c r="K537" s="72">
        <v>807</v>
      </c>
      <c r="L537" s="72">
        <v>2047</v>
      </c>
      <c r="M537" s="72">
        <v>2205</v>
      </c>
      <c r="N537" s="72">
        <v>5495</v>
      </c>
      <c r="O537">
        <v>142641</v>
      </c>
      <c r="P537">
        <v>3.8523285731311474E-2</v>
      </c>
      <c r="Q537">
        <v>3.3076831305177759E-2</v>
      </c>
      <c r="R537">
        <v>4718</v>
      </c>
      <c r="S537">
        <v>777</v>
      </c>
      <c r="T537">
        <v>0.16468842729970334</v>
      </c>
      <c r="U537" t="s">
        <v>133</v>
      </c>
      <c r="V537">
        <v>0</v>
      </c>
    </row>
    <row r="538" spans="1:22" ht="13.5" customHeight="1">
      <c r="A538" s="73" t="s">
        <v>267</v>
      </c>
      <c r="B538" s="72" t="s">
        <v>132</v>
      </c>
      <c r="C538" s="73" t="s">
        <v>68</v>
      </c>
      <c r="D538" s="72" t="s">
        <v>366</v>
      </c>
      <c r="E538" s="72" t="s">
        <v>361</v>
      </c>
      <c r="F538" s="72" t="s">
        <v>81</v>
      </c>
      <c r="G538" s="73" t="s">
        <v>28</v>
      </c>
      <c r="H538" s="73" t="s">
        <v>28</v>
      </c>
      <c r="I538" s="72">
        <v>19</v>
      </c>
      <c r="J538" s="72">
        <v>641</v>
      </c>
      <c r="K538" s="72">
        <v>1221</v>
      </c>
      <c r="L538" s="72">
        <v>3895</v>
      </c>
      <c r="M538" s="72">
        <v>5467</v>
      </c>
      <c r="N538" s="72">
        <v>11243</v>
      </c>
      <c r="O538">
        <v>140555</v>
      </c>
      <c r="P538">
        <v>7.9990039486322079E-2</v>
      </c>
      <c r="Q538">
        <v>5.7872255065076053E-2</v>
      </c>
      <c r="R538">
        <v>8134</v>
      </c>
      <c r="S538">
        <v>3109</v>
      </c>
      <c r="T538">
        <v>0.3822227686255224</v>
      </c>
      <c r="U538" t="s">
        <v>133</v>
      </c>
      <c r="V538">
        <v>0</v>
      </c>
    </row>
    <row r="539" spans="1:22" ht="13.5" customHeight="1">
      <c r="A539" s="73" t="s">
        <v>267</v>
      </c>
      <c r="B539" s="72" t="s">
        <v>132</v>
      </c>
      <c r="C539" s="73" t="s">
        <v>68</v>
      </c>
      <c r="D539" s="72" t="s">
        <v>366</v>
      </c>
      <c r="E539" s="72" t="s">
        <v>360</v>
      </c>
      <c r="F539" s="72" t="s">
        <v>82</v>
      </c>
      <c r="G539" s="73" t="s">
        <v>41</v>
      </c>
      <c r="H539" s="73" t="s">
        <v>41</v>
      </c>
      <c r="I539" s="72">
        <v>38</v>
      </c>
      <c r="J539" s="72">
        <v>10</v>
      </c>
      <c r="K539" s="72">
        <v>0</v>
      </c>
      <c r="L539" s="72">
        <v>0</v>
      </c>
      <c r="M539" s="72">
        <v>0</v>
      </c>
      <c r="N539" s="72">
        <v>48</v>
      </c>
      <c r="O539">
        <v>142641</v>
      </c>
      <c r="P539">
        <v>3.3650913832628768E-4</v>
      </c>
      <c r="Q539">
        <v>2.2986359032561615E-4</v>
      </c>
      <c r="R539">
        <v>33</v>
      </c>
      <c r="S539">
        <v>15</v>
      </c>
      <c r="T539">
        <v>0.45454545454545459</v>
      </c>
      <c r="U539" t="s">
        <v>133</v>
      </c>
      <c r="V539">
        <v>0</v>
      </c>
    </row>
    <row r="540" spans="1:22" ht="13.5" customHeight="1">
      <c r="A540" s="73" t="s">
        <v>267</v>
      </c>
      <c r="B540" s="72" t="s">
        <v>132</v>
      </c>
      <c r="C540" s="73" t="s">
        <v>68</v>
      </c>
      <c r="D540" s="72" t="s">
        <v>366</v>
      </c>
      <c r="E540" s="72" t="s">
        <v>361</v>
      </c>
      <c r="F540" s="72" t="s">
        <v>82</v>
      </c>
      <c r="G540" s="73" t="s">
        <v>41</v>
      </c>
      <c r="H540" s="73" t="s">
        <v>41</v>
      </c>
      <c r="I540" s="72">
        <v>33</v>
      </c>
      <c r="J540" s="72">
        <v>5</v>
      </c>
      <c r="K540" s="72">
        <v>0</v>
      </c>
      <c r="L540" s="72">
        <v>0</v>
      </c>
      <c r="M540" s="72">
        <v>0</v>
      </c>
      <c r="N540" s="72">
        <v>38</v>
      </c>
      <c r="O540">
        <v>140555</v>
      </c>
      <c r="P540">
        <v>2.7035679982924832E-4</v>
      </c>
      <c r="Q540">
        <v>1.7732203200915994E-4</v>
      </c>
      <c r="R540">
        <v>25</v>
      </c>
      <c r="S540">
        <v>13</v>
      </c>
      <c r="T540">
        <v>0.52</v>
      </c>
      <c r="U540" t="s">
        <v>133</v>
      </c>
      <c r="V540">
        <v>0</v>
      </c>
    </row>
    <row r="541" spans="1:22" ht="13.5" customHeight="1">
      <c r="A541" s="73" t="s">
        <v>267</v>
      </c>
      <c r="B541" s="72" t="s">
        <v>132</v>
      </c>
      <c r="C541" s="73" t="s">
        <v>68</v>
      </c>
      <c r="D541" s="72" t="s">
        <v>366</v>
      </c>
      <c r="E541" s="72" t="s">
        <v>360</v>
      </c>
      <c r="F541" s="72" t="s">
        <v>83</v>
      </c>
      <c r="G541" s="73" t="s">
        <v>27</v>
      </c>
      <c r="H541" s="73" t="s">
        <v>27</v>
      </c>
      <c r="I541" s="72">
        <v>2</v>
      </c>
      <c r="J541" s="72">
        <v>38</v>
      </c>
      <c r="K541" s="72">
        <v>38</v>
      </c>
      <c r="L541" s="72">
        <v>41</v>
      </c>
      <c r="M541" s="72">
        <v>43</v>
      </c>
      <c r="N541" s="72">
        <v>162</v>
      </c>
      <c r="O541">
        <v>142641</v>
      </c>
      <c r="P541">
        <v>1.1357183418512209E-3</v>
      </c>
      <c r="Q541">
        <v>1.1184681460272012E-3</v>
      </c>
      <c r="R541">
        <v>160</v>
      </c>
      <c r="S541">
        <v>2</v>
      </c>
      <c r="T541">
        <v>1.2499999999999956E-2</v>
      </c>
      <c r="U541" t="s">
        <v>133</v>
      </c>
      <c r="V541">
        <v>0</v>
      </c>
    </row>
    <row r="542" spans="1:22" ht="13.5" customHeight="1">
      <c r="A542" s="73" t="s">
        <v>267</v>
      </c>
      <c r="B542" s="72" t="s">
        <v>132</v>
      </c>
      <c r="C542" s="73" t="s">
        <v>68</v>
      </c>
      <c r="D542" s="72" t="s">
        <v>366</v>
      </c>
      <c r="E542" s="72" t="s">
        <v>361</v>
      </c>
      <c r="F542" s="72" t="s">
        <v>83</v>
      </c>
      <c r="G542" s="73" t="s">
        <v>27</v>
      </c>
      <c r="H542" s="73" t="s">
        <v>27</v>
      </c>
      <c r="I542" s="72">
        <v>1</v>
      </c>
      <c r="J542" s="72">
        <v>67</v>
      </c>
      <c r="K542" s="72">
        <v>45</v>
      </c>
      <c r="L542" s="72">
        <v>57</v>
      </c>
      <c r="M542" s="72">
        <v>49</v>
      </c>
      <c r="N542" s="72">
        <v>219</v>
      </c>
      <c r="O542">
        <v>140555</v>
      </c>
      <c r="P542">
        <v>1.5581089253317206E-3</v>
      </c>
      <c r="Q542">
        <v>1.8065455767641828E-3</v>
      </c>
      <c r="R542">
        <v>254</v>
      </c>
      <c r="S542">
        <v>-35</v>
      </c>
      <c r="T542">
        <v>-0.13779527559055116</v>
      </c>
      <c r="U542" t="s">
        <v>133</v>
      </c>
      <c r="V542">
        <v>0</v>
      </c>
    </row>
    <row r="543" spans="1:22" ht="13.5" customHeight="1">
      <c r="A543" s="73" t="s">
        <v>267</v>
      </c>
      <c r="B543" s="72" t="s">
        <v>132</v>
      </c>
      <c r="C543" s="73" t="s">
        <v>68</v>
      </c>
      <c r="D543" s="72" t="s">
        <v>366</v>
      </c>
      <c r="E543" s="72" t="s">
        <v>360</v>
      </c>
      <c r="F543" s="72" t="s">
        <v>84</v>
      </c>
      <c r="G543" s="73" t="s">
        <v>345</v>
      </c>
      <c r="H543" s="73" t="s">
        <v>33</v>
      </c>
      <c r="I543" s="72">
        <v>104</v>
      </c>
      <c r="J543" s="72">
        <v>479</v>
      </c>
      <c r="K543" s="72">
        <v>271</v>
      </c>
      <c r="L543" s="72">
        <v>409</v>
      </c>
      <c r="M543" s="72">
        <v>361</v>
      </c>
      <c r="N543" s="72">
        <v>1624</v>
      </c>
      <c r="O543">
        <v>142641</v>
      </c>
      <c r="P543">
        <v>1.1385225846706067E-2</v>
      </c>
      <c r="Q543">
        <v>1.1385225846706067E-2</v>
      </c>
      <c r="R543">
        <v>1624</v>
      </c>
      <c r="S543">
        <v>0</v>
      </c>
      <c r="T543">
        <v>0</v>
      </c>
      <c r="U543" t="s">
        <v>133</v>
      </c>
      <c r="V543">
        <v>0</v>
      </c>
    </row>
    <row r="544" spans="1:22" ht="13.5" customHeight="1">
      <c r="A544" s="73" t="s">
        <v>267</v>
      </c>
      <c r="B544" s="72" t="s">
        <v>132</v>
      </c>
      <c r="C544" s="73" t="s">
        <v>68</v>
      </c>
      <c r="D544" s="72" t="s">
        <v>366</v>
      </c>
      <c r="E544" s="72" t="s">
        <v>361</v>
      </c>
      <c r="F544" s="72" t="s">
        <v>84</v>
      </c>
      <c r="G544" s="73" t="s">
        <v>345</v>
      </c>
      <c r="H544" s="73" t="s">
        <v>33</v>
      </c>
      <c r="I544" s="72">
        <v>60</v>
      </c>
      <c r="J544" s="72">
        <v>455</v>
      </c>
      <c r="K544" s="72">
        <v>306</v>
      </c>
      <c r="L544" s="72">
        <v>508</v>
      </c>
      <c r="M544" s="72">
        <v>783</v>
      </c>
      <c r="N544" s="72">
        <v>2112</v>
      </c>
      <c r="O544">
        <v>140555</v>
      </c>
      <c r="P544">
        <v>1.5026146348404538E-2</v>
      </c>
      <c r="Q544">
        <v>1.5026146348404538E-2</v>
      </c>
      <c r="R544">
        <v>2112</v>
      </c>
      <c r="S544">
        <v>0</v>
      </c>
      <c r="T544">
        <v>0</v>
      </c>
      <c r="U544" t="s">
        <v>133</v>
      </c>
      <c r="V544">
        <v>0</v>
      </c>
    </row>
    <row r="545" spans="1:22" ht="13.5" customHeight="1">
      <c r="A545" s="73" t="s">
        <v>267</v>
      </c>
      <c r="B545" s="72" t="s">
        <v>132</v>
      </c>
      <c r="C545" s="73" t="s">
        <v>68</v>
      </c>
      <c r="D545" s="72" t="s">
        <v>366</v>
      </c>
      <c r="E545" s="72" t="s">
        <v>360</v>
      </c>
      <c r="F545" s="72" t="s">
        <v>85</v>
      </c>
      <c r="G545" s="73" t="s">
        <v>346</v>
      </c>
      <c r="H545" s="73" t="s">
        <v>25</v>
      </c>
      <c r="I545" s="72">
        <v>20</v>
      </c>
      <c r="J545" s="72">
        <v>100</v>
      </c>
      <c r="K545" s="72">
        <v>112</v>
      </c>
      <c r="L545" s="72">
        <v>211</v>
      </c>
      <c r="M545" s="72">
        <v>214</v>
      </c>
      <c r="N545" s="72">
        <v>657</v>
      </c>
      <c r="O545">
        <v>142641</v>
      </c>
      <c r="P545">
        <v>4.6059688308410628E-3</v>
      </c>
      <c r="Q545">
        <v>3.8479089328219231E-3</v>
      </c>
      <c r="R545">
        <v>549</v>
      </c>
      <c r="S545">
        <v>108</v>
      </c>
      <c r="T545">
        <v>0.19672131147540983</v>
      </c>
      <c r="U545" t="s">
        <v>133</v>
      </c>
      <c r="V545">
        <v>0</v>
      </c>
    </row>
    <row r="546" spans="1:22" ht="13.5" customHeight="1">
      <c r="A546" s="73" t="s">
        <v>267</v>
      </c>
      <c r="B546" s="72" t="s">
        <v>132</v>
      </c>
      <c r="C546" s="73" t="s">
        <v>68</v>
      </c>
      <c r="D546" s="72" t="s">
        <v>366</v>
      </c>
      <c r="E546" s="72" t="s">
        <v>361</v>
      </c>
      <c r="F546" s="72" t="s">
        <v>85</v>
      </c>
      <c r="G546" s="73" t="s">
        <v>346</v>
      </c>
      <c r="H546" s="73" t="s">
        <v>25</v>
      </c>
      <c r="I546" s="72">
        <v>9</v>
      </c>
      <c r="J546" s="72">
        <v>168</v>
      </c>
      <c r="K546" s="72">
        <v>153</v>
      </c>
      <c r="L546" s="72">
        <v>358</v>
      </c>
      <c r="M546" s="72">
        <v>624</v>
      </c>
      <c r="N546" s="72">
        <v>1312</v>
      </c>
      <c r="O546">
        <v>140555</v>
      </c>
      <c r="P546">
        <v>9.3344242467361532E-3</v>
      </c>
      <c r="Q546">
        <v>8.4250239252977518E-3</v>
      </c>
      <c r="R546">
        <v>1184</v>
      </c>
      <c r="S546">
        <v>128</v>
      </c>
      <c r="T546">
        <v>0.10810810810810811</v>
      </c>
      <c r="U546" t="s">
        <v>133</v>
      </c>
      <c r="V546">
        <v>0</v>
      </c>
    </row>
    <row r="547" spans="1:22" ht="13.5" customHeight="1">
      <c r="A547" s="73" t="s">
        <v>267</v>
      </c>
      <c r="B547" s="72" t="s">
        <v>132</v>
      </c>
      <c r="C547" s="73" t="s">
        <v>68</v>
      </c>
      <c r="D547" s="72" t="s">
        <v>366</v>
      </c>
      <c r="E547" s="72" t="s">
        <v>360</v>
      </c>
      <c r="F547" s="72" t="s">
        <v>86</v>
      </c>
      <c r="G547" s="73" t="s">
        <v>347</v>
      </c>
      <c r="H547" s="73" t="s">
        <v>40</v>
      </c>
      <c r="I547" s="72">
        <v>2</v>
      </c>
      <c r="J547" s="72">
        <v>75</v>
      </c>
      <c r="K547" s="72">
        <v>50</v>
      </c>
      <c r="L547" s="72">
        <v>45</v>
      </c>
      <c r="M547" s="72">
        <v>28</v>
      </c>
      <c r="N547" s="72">
        <v>200</v>
      </c>
      <c r="O547">
        <v>142641</v>
      </c>
      <c r="P547">
        <v>1.4021214096928652E-3</v>
      </c>
      <c r="Q547">
        <v>1.340586000038578E-3</v>
      </c>
      <c r="R547">
        <v>191</v>
      </c>
      <c r="S547">
        <v>9</v>
      </c>
      <c r="T547">
        <v>4.7120418848167533E-2</v>
      </c>
      <c r="U547" t="s">
        <v>133</v>
      </c>
      <c r="V547">
        <v>0</v>
      </c>
    </row>
    <row r="548" spans="1:22" ht="13.5" customHeight="1">
      <c r="A548" s="73" t="s">
        <v>267</v>
      </c>
      <c r="B548" s="72" t="s">
        <v>132</v>
      </c>
      <c r="C548" s="73" t="s">
        <v>68</v>
      </c>
      <c r="D548" s="72" t="s">
        <v>366</v>
      </c>
      <c r="E548" s="72" t="s">
        <v>361</v>
      </c>
      <c r="F548" s="72" t="s">
        <v>86</v>
      </c>
      <c r="G548" s="73" t="s">
        <v>347</v>
      </c>
      <c r="H548" s="73" t="s">
        <v>40</v>
      </c>
      <c r="I548" s="72">
        <v>1</v>
      </c>
      <c r="J548" s="72">
        <v>82</v>
      </c>
      <c r="K548" s="72">
        <v>54</v>
      </c>
      <c r="L548" s="72">
        <v>56</v>
      </c>
      <c r="M548" s="72">
        <v>20</v>
      </c>
      <c r="N548" s="72">
        <v>213</v>
      </c>
      <c r="O548">
        <v>140555</v>
      </c>
      <c r="P548">
        <v>1.5154210095692077E-3</v>
      </c>
      <c r="Q548">
        <v>1.3016328077373009E-3</v>
      </c>
      <c r="R548">
        <v>183</v>
      </c>
      <c r="S548">
        <v>30</v>
      </c>
      <c r="T548">
        <v>0.16393442622950816</v>
      </c>
      <c r="U548" t="s">
        <v>133</v>
      </c>
      <c r="V548">
        <v>0</v>
      </c>
    </row>
    <row r="549" spans="1:22" ht="13.5" customHeight="1">
      <c r="A549" s="73" t="s">
        <v>267</v>
      </c>
      <c r="B549" s="72" t="s">
        <v>132</v>
      </c>
      <c r="C549" s="73" t="s">
        <v>68</v>
      </c>
      <c r="D549" s="72" t="s">
        <v>366</v>
      </c>
      <c r="E549" s="72" t="s">
        <v>360</v>
      </c>
      <c r="F549" s="72" t="s">
        <v>87</v>
      </c>
      <c r="G549" s="73" t="s">
        <v>348</v>
      </c>
      <c r="H549" s="73" t="s">
        <v>38</v>
      </c>
      <c r="I549" s="72">
        <v>17</v>
      </c>
      <c r="J549" s="72">
        <v>106</v>
      </c>
      <c r="K549" s="72">
        <v>52</v>
      </c>
      <c r="L549" s="72">
        <v>37</v>
      </c>
      <c r="M549" s="72">
        <v>8</v>
      </c>
      <c r="N549" s="72">
        <v>220</v>
      </c>
      <c r="O549">
        <v>142641</v>
      </c>
      <c r="P549">
        <v>1.5423335506621518E-3</v>
      </c>
      <c r="Q549">
        <v>1.4119820533122197E-3</v>
      </c>
      <c r="R549">
        <v>201</v>
      </c>
      <c r="S549">
        <v>19</v>
      </c>
      <c r="T549">
        <v>9.4527363184079505E-2</v>
      </c>
      <c r="U549" t="s">
        <v>133</v>
      </c>
      <c r="V549">
        <v>0</v>
      </c>
    </row>
    <row r="550" spans="1:22" ht="13.5" customHeight="1">
      <c r="A550" s="73" t="s">
        <v>267</v>
      </c>
      <c r="B550" s="72" t="s">
        <v>132</v>
      </c>
      <c r="C550" s="73" t="s">
        <v>68</v>
      </c>
      <c r="D550" s="72" t="s">
        <v>366</v>
      </c>
      <c r="E550" s="72" t="s">
        <v>361</v>
      </c>
      <c r="F550" s="72" t="s">
        <v>87</v>
      </c>
      <c r="G550" s="73" t="s">
        <v>348</v>
      </c>
      <c r="H550" s="73" t="s">
        <v>38</v>
      </c>
      <c r="I550" s="72">
        <v>9</v>
      </c>
      <c r="J550" s="72">
        <v>101</v>
      </c>
      <c r="K550" s="72">
        <v>44</v>
      </c>
      <c r="L550" s="72">
        <v>31</v>
      </c>
      <c r="M550" s="72">
        <v>12</v>
      </c>
      <c r="N550" s="72">
        <v>197</v>
      </c>
      <c r="O550">
        <v>140555</v>
      </c>
      <c r="P550">
        <v>1.40158656753584E-3</v>
      </c>
      <c r="Q550">
        <v>1.2779467655300485E-3</v>
      </c>
      <c r="R550">
        <v>180</v>
      </c>
      <c r="S550">
        <v>17</v>
      </c>
      <c r="T550">
        <v>9.4444444444444553E-2</v>
      </c>
      <c r="U550" t="s">
        <v>133</v>
      </c>
      <c r="V550">
        <v>0</v>
      </c>
    </row>
    <row r="551" spans="1:22" ht="13.5" customHeight="1">
      <c r="A551" s="73" t="s">
        <v>267</v>
      </c>
      <c r="B551" s="72" t="s">
        <v>132</v>
      </c>
      <c r="C551" s="73" t="s">
        <v>68</v>
      </c>
      <c r="D551" s="72" t="s">
        <v>366</v>
      </c>
      <c r="E551" s="72" t="s">
        <v>360</v>
      </c>
      <c r="F551" s="72" t="s">
        <v>88</v>
      </c>
      <c r="G551" s="73" t="s">
        <v>349</v>
      </c>
      <c r="H551" s="73" t="s">
        <v>34</v>
      </c>
      <c r="I551" s="72">
        <v>18</v>
      </c>
      <c r="J551" s="72">
        <v>72</v>
      </c>
      <c r="K551" s="72">
        <v>46</v>
      </c>
      <c r="L551" s="72">
        <v>47</v>
      </c>
      <c r="M551" s="72">
        <v>41</v>
      </c>
      <c r="N551" s="72">
        <v>224</v>
      </c>
      <c r="O551">
        <v>142641</v>
      </c>
      <c r="P551">
        <v>1.5703759788560092E-3</v>
      </c>
      <c r="Q551">
        <v>1.1176036370409718E-3</v>
      </c>
      <c r="R551">
        <v>159</v>
      </c>
      <c r="S551">
        <v>65</v>
      </c>
      <c r="T551">
        <v>0.40880503144654079</v>
      </c>
      <c r="U551" t="s">
        <v>133</v>
      </c>
      <c r="V551">
        <v>0</v>
      </c>
    </row>
    <row r="552" spans="1:22" ht="13.5" customHeight="1">
      <c r="A552" s="73" t="s">
        <v>267</v>
      </c>
      <c r="B552" s="72" t="s">
        <v>132</v>
      </c>
      <c r="C552" s="73" t="s">
        <v>68</v>
      </c>
      <c r="D552" s="72" t="s">
        <v>366</v>
      </c>
      <c r="E552" s="72" t="s">
        <v>361</v>
      </c>
      <c r="F552" s="72" t="s">
        <v>88</v>
      </c>
      <c r="G552" s="73" t="s">
        <v>349</v>
      </c>
      <c r="H552" s="73" t="s">
        <v>34</v>
      </c>
      <c r="I552" s="72">
        <v>9</v>
      </c>
      <c r="J552" s="72">
        <v>62</v>
      </c>
      <c r="K552" s="72">
        <v>47</v>
      </c>
      <c r="L552" s="72">
        <v>50</v>
      </c>
      <c r="M552" s="72">
        <v>87</v>
      </c>
      <c r="N552" s="72">
        <v>255</v>
      </c>
      <c r="O552">
        <v>140555</v>
      </c>
      <c r="P552">
        <v>1.814236419906798E-3</v>
      </c>
      <c r="Q552">
        <v>1.2230512595980576E-3</v>
      </c>
      <c r="R552">
        <v>172</v>
      </c>
      <c r="S552">
        <v>83</v>
      </c>
      <c r="T552">
        <v>0.48255813953488369</v>
      </c>
      <c r="U552" t="s">
        <v>133</v>
      </c>
      <c r="V552">
        <v>0</v>
      </c>
    </row>
    <row r="553" spans="1:22" ht="13.5" customHeight="1">
      <c r="A553" s="73" t="s">
        <v>267</v>
      </c>
      <c r="B553" s="72" t="s">
        <v>132</v>
      </c>
      <c r="C553" s="73" t="s">
        <v>68</v>
      </c>
      <c r="D553" s="72" t="s">
        <v>366</v>
      </c>
      <c r="E553" s="72" t="s">
        <v>360</v>
      </c>
      <c r="F553" s="72" t="s">
        <v>89</v>
      </c>
      <c r="G553" s="73" t="s">
        <v>350</v>
      </c>
      <c r="H553" s="73" t="s">
        <v>39</v>
      </c>
      <c r="I553" s="72">
        <v>0</v>
      </c>
      <c r="J553" s="72">
        <v>1</v>
      </c>
      <c r="K553" s="72">
        <v>4</v>
      </c>
      <c r="L553" s="72">
        <v>2</v>
      </c>
      <c r="M553" s="72">
        <v>5</v>
      </c>
      <c r="N553" s="72">
        <v>12</v>
      </c>
      <c r="O553">
        <v>142641</v>
      </c>
      <c r="P553">
        <v>8.412728458157192E-5</v>
      </c>
      <c r="Q553">
        <v>1.5175508049617312E-4</v>
      </c>
      <c r="R553">
        <v>22</v>
      </c>
      <c r="S553">
        <v>-10</v>
      </c>
      <c r="T553">
        <v>-0.45454545454545459</v>
      </c>
      <c r="U553" t="s">
        <v>133</v>
      </c>
      <c r="V553">
        <v>0</v>
      </c>
    </row>
    <row r="554" spans="1:22" ht="13.5" customHeight="1">
      <c r="A554" s="73" t="s">
        <v>267</v>
      </c>
      <c r="B554" s="72" t="s">
        <v>132</v>
      </c>
      <c r="C554" s="73" t="s">
        <v>68</v>
      </c>
      <c r="D554" s="72" t="s">
        <v>366</v>
      </c>
      <c r="E554" s="72" t="s">
        <v>361</v>
      </c>
      <c r="F554" s="72" t="s">
        <v>89</v>
      </c>
      <c r="G554" s="73" t="s">
        <v>350</v>
      </c>
      <c r="H554" s="73" t="s">
        <v>39</v>
      </c>
      <c r="I554" s="72">
        <v>0</v>
      </c>
      <c r="J554" s="72">
        <v>6</v>
      </c>
      <c r="K554" s="72">
        <v>2</v>
      </c>
      <c r="L554" s="72">
        <v>7</v>
      </c>
      <c r="M554" s="72">
        <v>5</v>
      </c>
      <c r="N554" s="72">
        <v>20</v>
      </c>
      <c r="O554">
        <v>140555</v>
      </c>
      <c r="P554">
        <v>1.4229305254170966E-4</v>
      </c>
      <c r="Q554">
        <v>2.0551288308885864E-4</v>
      </c>
      <c r="R554">
        <v>29</v>
      </c>
      <c r="S554">
        <v>-9</v>
      </c>
      <c r="T554">
        <v>-0.31034482758620685</v>
      </c>
      <c r="U554" t="s">
        <v>133</v>
      </c>
      <c r="V554">
        <v>0</v>
      </c>
    </row>
    <row r="555" spans="1:22" ht="13.5" customHeight="1">
      <c r="A555" s="73" t="s">
        <v>267</v>
      </c>
      <c r="B555" s="72" t="s">
        <v>132</v>
      </c>
      <c r="C555" s="73" t="s">
        <v>68</v>
      </c>
      <c r="D555" s="72" t="s">
        <v>366</v>
      </c>
      <c r="E555" s="72" t="s">
        <v>360</v>
      </c>
      <c r="F555" s="72" t="s">
        <v>90</v>
      </c>
      <c r="G555" s="73" t="s">
        <v>351</v>
      </c>
      <c r="H555" s="73" t="s">
        <v>37</v>
      </c>
      <c r="I555" s="72">
        <v>34</v>
      </c>
      <c r="J555" s="72">
        <v>109</v>
      </c>
      <c r="K555" s="72">
        <v>37</v>
      </c>
      <c r="L555" s="72">
        <v>30</v>
      </c>
      <c r="M555" s="72">
        <v>17</v>
      </c>
      <c r="N555" s="72">
        <v>227</v>
      </c>
      <c r="O555">
        <v>142641</v>
      </c>
      <c r="P555">
        <v>1.5914078000014021E-3</v>
      </c>
      <c r="Q555">
        <v>5.6475732480023276E-4</v>
      </c>
      <c r="R555">
        <v>81</v>
      </c>
      <c r="S555">
        <v>146</v>
      </c>
      <c r="T555">
        <v>1.8024691358024691</v>
      </c>
      <c r="U555" t="s">
        <v>133</v>
      </c>
      <c r="V555">
        <v>0</v>
      </c>
    </row>
    <row r="556" spans="1:22" ht="13.5" customHeight="1">
      <c r="A556" s="73" t="s">
        <v>267</v>
      </c>
      <c r="B556" s="72" t="s">
        <v>132</v>
      </c>
      <c r="C556" s="73" t="s">
        <v>68</v>
      </c>
      <c r="D556" s="72" t="s">
        <v>366</v>
      </c>
      <c r="E556" s="72" t="s">
        <v>361</v>
      </c>
      <c r="F556" s="72" t="s">
        <v>90</v>
      </c>
      <c r="G556" s="73" t="s">
        <v>351</v>
      </c>
      <c r="H556" s="73" t="s">
        <v>37</v>
      </c>
      <c r="I556" s="72">
        <v>17</v>
      </c>
      <c r="J556" s="72">
        <v>88</v>
      </c>
      <c r="K556" s="72">
        <v>24</v>
      </c>
      <c r="L556" s="72">
        <v>29</v>
      </c>
      <c r="M556" s="72">
        <v>40</v>
      </c>
      <c r="N556" s="72">
        <v>198</v>
      </c>
      <c r="O556">
        <v>140555</v>
      </c>
      <c r="P556">
        <v>1.4087012201629255E-3</v>
      </c>
      <c r="Q556">
        <v>5.7015251579797593E-4</v>
      </c>
      <c r="R556">
        <v>80</v>
      </c>
      <c r="S556">
        <v>118</v>
      </c>
      <c r="T556">
        <v>1.4750000000000001</v>
      </c>
      <c r="U556" t="s">
        <v>133</v>
      </c>
      <c r="V556">
        <v>0</v>
      </c>
    </row>
    <row r="557" spans="1:22" ht="13.5" customHeight="1">
      <c r="A557" s="73" t="s">
        <v>267</v>
      </c>
      <c r="B557" s="72" t="s">
        <v>132</v>
      </c>
      <c r="C557" s="73" t="s">
        <v>68</v>
      </c>
      <c r="D557" s="72" t="s">
        <v>366</v>
      </c>
      <c r="E557" s="72" t="s">
        <v>360</v>
      </c>
      <c r="F557" s="72" t="s">
        <v>91</v>
      </c>
      <c r="G557" s="73" t="s">
        <v>352</v>
      </c>
      <c r="H557" s="73" t="s">
        <v>29</v>
      </c>
      <c r="I557" s="72">
        <v>29</v>
      </c>
      <c r="J557" s="72">
        <v>142</v>
      </c>
      <c r="K557" s="72">
        <v>107</v>
      </c>
      <c r="L557" s="72">
        <v>144</v>
      </c>
      <c r="M557" s="72">
        <v>100</v>
      </c>
      <c r="N557" s="72">
        <v>522</v>
      </c>
      <c r="O557">
        <v>142641</v>
      </c>
      <c r="P557">
        <v>3.6595368792983786E-3</v>
      </c>
      <c r="Q557">
        <v>3.4150560725363876E-3</v>
      </c>
      <c r="R557">
        <v>487</v>
      </c>
      <c r="S557">
        <v>35</v>
      </c>
      <c r="T557">
        <v>7.186858316221767E-2</v>
      </c>
      <c r="U557" t="s">
        <v>133</v>
      </c>
      <c r="V557">
        <v>0</v>
      </c>
    </row>
    <row r="558" spans="1:22" ht="13.5" customHeight="1">
      <c r="A558" s="73" t="s">
        <v>267</v>
      </c>
      <c r="B558" s="72" t="s">
        <v>132</v>
      </c>
      <c r="C558" s="73" t="s">
        <v>68</v>
      </c>
      <c r="D558" s="72" t="s">
        <v>366</v>
      </c>
      <c r="E558" s="72" t="s">
        <v>361</v>
      </c>
      <c r="F558" s="72" t="s">
        <v>91</v>
      </c>
      <c r="G558" s="73" t="s">
        <v>352</v>
      </c>
      <c r="H558" s="73" t="s">
        <v>29</v>
      </c>
      <c r="I558" s="72">
        <v>16</v>
      </c>
      <c r="J558" s="72">
        <v>132</v>
      </c>
      <c r="K558" s="72">
        <v>89</v>
      </c>
      <c r="L558" s="72">
        <v>145</v>
      </c>
      <c r="M558" s="72">
        <v>161</v>
      </c>
      <c r="N558" s="72">
        <v>543</v>
      </c>
      <c r="O558">
        <v>140555</v>
      </c>
      <c r="P558">
        <v>3.8632563765074171E-3</v>
      </c>
      <c r="Q558">
        <v>3.3231791747438382E-3</v>
      </c>
      <c r="R558">
        <v>467</v>
      </c>
      <c r="S558">
        <v>76</v>
      </c>
      <c r="T558">
        <v>0.16274089935760161</v>
      </c>
      <c r="U558" t="s">
        <v>133</v>
      </c>
      <c r="V558">
        <v>0</v>
      </c>
    </row>
    <row r="559" spans="1:22" ht="13.5" customHeight="1">
      <c r="A559" s="73" t="s">
        <v>267</v>
      </c>
      <c r="B559" s="72" t="s">
        <v>132</v>
      </c>
      <c r="C559" s="73" t="s">
        <v>68</v>
      </c>
      <c r="D559" s="72" t="s">
        <v>366</v>
      </c>
      <c r="E559" s="72" t="s">
        <v>360</v>
      </c>
      <c r="F559" s="72" t="s">
        <v>92</v>
      </c>
      <c r="G559" s="73" t="s">
        <v>353</v>
      </c>
      <c r="H559" s="73" t="s">
        <v>30</v>
      </c>
      <c r="I559" s="72">
        <v>0</v>
      </c>
      <c r="J559" s="72">
        <v>21</v>
      </c>
      <c r="K559" s="72">
        <v>27</v>
      </c>
      <c r="L559" s="72">
        <v>50</v>
      </c>
      <c r="M559" s="72">
        <v>37</v>
      </c>
      <c r="N559" s="72">
        <v>135</v>
      </c>
      <c r="O559">
        <v>142641</v>
      </c>
      <c r="P559">
        <v>9.4643195154268413E-4</v>
      </c>
      <c r="Q559">
        <v>1.4829141023426633E-3</v>
      </c>
      <c r="R559">
        <v>212</v>
      </c>
      <c r="S559">
        <v>-77</v>
      </c>
      <c r="T559">
        <v>-0.3632075471698113</v>
      </c>
      <c r="U559" t="s">
        <v>133</v>
      </c>
      <c r="V559">
        <v>0</v>
      </c>
    </row>
    <row r="560" spans="1:22" ht="13.5" customHeight="1">
      <c r="A560" s="73" t="s">
        <v>267</v>
      </c>
      <c r="B560" s="72" t="s">
        <v>132</v>
      </c>
      <c r="C560" s="73" t="s">
        <v>68</v>
      </c>
      <c r="D560" s="72" t="s">
        <v>366</v>
      </c>
      <c r="E560" s="72" t="s">
        <v>361</v>
      </c>
      <c r="F560" s="72" t="s">
        <v>92</v>
      </c>
      <c r="G560" s="73" t="s">
        <v>353</v>
      </c>
      <c r="H560" s="73" t="s">
        <v>30</v>
      </c>
      <c r="I560" s="72">
        <v>0</v>
      </c>
      <c r="J560" s="72">
        <v>47</v>
      </c>
      <c r="K560" s="72">
        <v>35</v>
      </c>
      <c r="L560" s="72">
        <v>72</v>
      </c>
      <c r="M560" s="72">
        <v>93</v>
      </c>
      <c r="N560" s="72">
        <v>247</v>
      </c>
      <c r="O560">
        <v>140555</v>
      </c>
      <c r="P560">
        <v>1.7573191988901143E-3</v>
      </c>
      <c r="Q560">
        <v>2.6386975787045489E-3</v>
      </c>
      <c r="R560">
        <v>371</v>
      </c>
      <c r="S560">
        <v>-124</v>
      </c>
      <c r="T560">
        <v>-0.33423180592991919</v>
      </c>
      <c r="U560" t="s">
        <v>133</v>
      </c>
      <c r="V560">
        <v>0</v>
      </c>
    </row>
    <row r="561" spans="1:22" ht="13.5" customHeight="1">
      <c r="A561" s="73" t="s">
        <v>267</v>
      </c>
      <c r="B561" s="72" t="s">
        <v>132</v>
      </c>
      <c r="C561" s="73" t="s">
        <v>68</v>
      </c>
      <c r="D561" s="72" t="s">
        <v>366</v>
      </c>
      <c r="E561" s="72" t="s">
        <v>360</v>
      </c>
      <c r="F561" s="72" t="s">
        <v>93</v>
      </c>
      <c r="G561" s="73" t="s">
        <v>354</v>
      </c>
      <c r="H561" s="73" t="s">
        <v>42</v>
      </c>
      <c r="I561" s="72">
        <v>0</v>
      </c>
      <c r="J561" s="72">
        <v>1</v>
      </c>
      <c r="K561" s="72">
        <v>1</v>
      </c>
      <c r="L561" s="72">
        <v>1</v>
      </c>
      <c r="M561" s="72">
        <v>2</v>
      </c>
      <c r="N561" s="72">
        <v>5</v>
      </c>
      <c r="O561">
        <v>142641</v>
      </c>
      <c r="P561">
        <v>3.5053035242321632E-5</v>
      </c>
      <c r="Q561">
        <v>1.0541789410186882E-4</v>
      </c>
      <c r="R561">
        <v>15</v>
      </c>
      <c r="S561">
        <v>-10</v>
      </c>
      <c r="T561">
        <v>-0.66666666666666674</v>
      </c>
      <c r="U561" t="s">
        <v>133</v>
      </c>
      <c r="V561">
        <v>0</v>
      </c>
    </row>
    <row r="562" spans="1:22" ht="13.5" customHeight="1">
      <c r="A562" s="73" t="s">
        <v>267</v>
      </c>
      <c r="B562" s="72" t="s">
        <v>132</v>
      </c>
      <c r="C562" s="73" t="s">
        <v>68</v>
      </c>
      <c r="D562" s="72" t="s">
        <v>366</v>
      </c>
      <c r="E562" s="72" t="s">
        <v>361</v>
      </c>
      <c r="F562" s="72" t="s">
        <v>93</v>
      </c>
      <c r="G562" s="73" t="s">
        <v>354</v>
      </c>
      <c r="H562" s="73" t="s">
        <v>42</v>
      </c>
      <c r="I562" s="72">
        <v>1</v>
      </c>
      <c r="J562" s="72">
        <v>5</v>
      </c>
      <c r="K562" s="72">
        <v>4</v>
      </c>
      <c r="L562" s="72">
        <v>3</v>
      </c>
      <c r="M562" s="72">
        <v>2</v>
      </c>
      <c r="N562" s="72">
        <v>15</v>
      </c>
      <c r="O562">
        <v>140555</v>
      </c>
      <c r="P562">
        <v>1.0671978940628224E-4</v>
      </c>
      <c r="Q562">
        <v>1.2844555193053666E-4</v>
      </c>
      <c r="R562">
        <v>18</v>
      </c>
      <c r="S562">
        <v>-3</v>
      </c>
      <c r="T562">
        <v>-0.16666666666666663</v>
      </c>
      <c r="U562" t="s">
        <v>133</v>
      </c>
      <c r="V562">
        <v>0</v>
      </c>
    </row>
    <row r="563" spans="1:22" ht="13.5" customHeight="1">
      <c r="A563" s="73" t="s">
        <v>267</v>
      </c>
      <c r="B563" s="72" t="s">
        <v>132</v>
      </c>
      <c r="C563" s="73" t="s">
        <v>68</v>
      </c>
      <c r="D563" s="72" t="s">
        <v>366</v>
      </c>
      <c r="E563" s="72" t="s">
        <v>360</v>
      </c>
      <c r="F563" s="72" t="s">
        <v>94</v>
      </c>
      <c r="G563" s="73" t="s">
        <v>36</v>
      </c>
      <c r="H563" s="73" t="s">
        <v>36</v>
      </c>
      <c r="I563" s="72">
        <v>107</v>
      </c>
      <c r="J563" s="72">
        <v>50</v>
      </c>
      <c r="K563" s="72">
        <v>15</v>
      </c>
      <c r="L563" s="72">
        <v>4</v>
      </c>
      <c r="M563" s="72">
        <v>1</v>
      </c>
      <c r="N563" s="72">
        <v>177</v>
      </c>
      <c r="O563">
        <v>142641</v>
      </c>
      <c r="P563">
        <v>1.2408774475781857E-3</v>
      </c>
      <c r="Q563">
        <v>9.0732339598185356E-4</v>
      </c>
      <c r="R563">
        <v>129</v>
      </c>
      <c r="S563">
        <v>48</v>
      </c>
      <c r="T563">
        <v>0.37209302325581395</v>
      </c>
      <c r="U563" t="s">
        <v>133</v>
      </c>
      <c r="V563">
        <v>0</v>
      </c>
    </row>
    <row r="564" spans="1:22" ht="13.5" customHeight="1">
      <c r="A564" s="73" t="s">
        <v>267</v>
      </c>
      <c r="B564" s="72" t="s">
        <v>132</v>
      </c>
      <c r="C564" s="73" t="s">
        <v>68</v>
      </c>
      <c r="D564" s="72" t="s">
        <v>366</v>
      </c>
      <c r="E564" s="72" t="s">
        <v>361</v>
      </c>
      <c r="F564" s="72" t="s">
        <v>94</v>
      </c>
      <c r="G564" s="73" t="s">
        <v>36</v>
      </c>
      <c r="H564" s="73" t="s">
        <v>36</v>
      </c>
      <c r="I564" s="72">
        <v>67</v>
      </c>
      <c r="J564" s="72">
        <v>58</v>
      </c>
      <c r="K564" s="72">
        <v>8</v>
      </c>
      <c r="L564" s="72">
        <v>1</v>
      </c>
      <c r="M564" s="72">
        <v>4</v>
      </c>
      <c r="N564" s="72">
        <v>138</v>
      </c>
      <c r="O564">
        <v>140555</v>
      </c>
      <c r="P564">
        <v>9.8182206253779659E-4</v>
      </c>
      <c r="Q564">
        <v>6.1052108205611477E-4</v>
      </c>
      <c r="R564">
        <v>86</v>
      </c>
      <c r="S564">
        <v>52</v>
      </c>
      <c r="T564">
        <v>0.60465116279069764</v>
      </c>
      <c r="U564" t="s">
        <v>133</v>
      </c>
      <c r="V564">
        <v>0</v>
      </c>
    </row>
    <row r="565" spans="1:22" ht="13.5" customHeight="1">
      <c r="A565" s="73" t="s">
        <v>267</v>
      </c>
      <c r="B565" s="72" t="s">
        <v>132</v>
      </c>
      <c r="C565" s="73" t="s">
        <v>68</v>
      </c>
      <c r="D565" s="72" t="s">
        <v>366</v>
      </c>
      <c r="E565" s="72" t="s">
        <v>360</v>
      </c>
      <c r="F565" s="72" t="s">
        <v>95</v>
      </c>
      <c r="G565" s="73" t="s">
        <v>355</v>
      </c>
      <c r="H565" s="73" t="s">
        <v>43</v>
      </c>
      <c r="I565" s="72">
        <v>99</v>
      </c>
      <c r="J565" s="72">
        <v>31</v>
      </c>
      <c r="K565" s="72">
        <v>0</v>
      </c>
      <c r="L565" s="72">
        <v>6</v>
      </c>
      <c r="M565" s="72">
        <v>0</v>
      </c>
      <c r="N565" s="72">
        <v>136</v>
      </c>
      <c r="O565">
        <v>142641</v>
      </c>
      <c r="P565">
        <v>9.5344255859114836E-4</v>
      </c>
      <c r="Q565">
        <v>3.8789480867447722E-4</v>
      </c>
      <c r="R565">
        <v>55</v>
      </c>
      <c r="S565">
        <v>81</v>
      </c>
      <c r="T565">
        <v>1.4727272727272727</v>
      </c>
      <c r="U565" t="s">
        <v>133</v>
      </c>
      <c r="V565">
        <v>0</v>
      </c>
    </row>
    <row r="566" spans="1:22" ht="13.5" customHeight="1">
      <c r="A566" s="73" t="s">
        <v>267</v>
      </c>
      <c r="B566" s="72" t="s">
        <v>132</v>
      </c>
      <c r="C566" s="73" t="s">
        <v>68</v>
      </c>
      <c r="D566" s="72" t="s">
        <v>366</v>
      </c>
      <c r="E566" s="72" t="s">
        <v>361</v>
      </c>
      <c r="F566" s="72" t="s">
        <v>95</v>
      </c>
      <c r="G566" s="73" t="s">
        <v>355</v>
      </c>
      <c r="H566" s="73" t="s">
        <v>43</v>
      </c>
      <c r="I566" s="72">
        <v>37</v>
      </c>
      <c r="J566" s="72">
        <v>27</v>
      </c>
      <c r="K566" s="72">
        <v>3</v>
      </c>
      <c r="L566" s="72">
        <v>0</v>
      </c>
      <c r="M566" s="72">
        <v>2</v>
      </c>
      <c r="N566" s="72">
        <v>69</v>
      </c>
      <c r="O566">
        <v>140555</v>
      </c>
      <c r="P566">
        <v>4.9091103126889829E-4</v>
      </c>
      <c r="Q566">
        <v>3.2508311784263023E-4</v>
      </c>
      <c r="R566">
        <v>46</v>
      </c>
      <c r="S566">
        <v>23</v>
      </c>
      <c r="T566">
        <v>0.5</v>
      </c>
      <c r="U566" t="s">
        <v>133</v>
      </c>
      <c r="V566">
        <v>0</v>
      </c>
    </row>
    <row r="567" spans="1:22" ht="13.5" customHeight="1">
      <c r="A567" s="73" t="s">
        <v>267</v>
      </c>
      <c r="B567" s="72" t="s">
        <v>132</v>
      </c>
      <c r="C567" s="73" t="s">
        <v>68</v>
      </c>
      <c r="D567" s="72" t="s">
        <v>366</v>
      </c>
      <c r="E567" s="72" t="s">
        <v>360</v>
      </c>
      <c r="F567" s="72" t="s">
        <v>96</v>
      </c>
      <c r="G567" s="73" t="s">
        <v>32</v>
      </c>
      <c r="H567" s="73" t="s">
        <v>32</v>
      </c>
      <c r="I567" s="72">
        <v>1072</v>
      </c>
      <c r="J567" s="72">
        <v>512</v>
      </c>
      <c r="K567" s="72">
        <v>13</v>
      </c>
      <c r="L567" s="72">
        <v>14</v>
      </c>
      <c r="M567" s="72">
        <v>2</v>
      </c>
      <c r="N567" s="72">
        <v>1613</v>
      </c>
      <c r="O567">
        <v>142641</v>
      </c>
      <c r="P567">
        <v>1.1308109169172959E-2</v>
      </c>
      <c r="Q567">
        <v>5.0169086297646428E-3</v>
      </c>
      <c r="R567">
        <v>716</v>
      </c>
      <c r="S567">
        <v>897</v>
      </c>
      <c r="T567">
        <v>1.2527932960893855</v>
      </c>
      <c r="U567" t="s">
        <v>133</v>
      </c>
      <c r="V567">
        <v>1</v>
      </c>
    </row>
    <row r="568" spans="1:22" ht="13.5" customHeight="1">
      <c r="A568" s="73" t="s">
        <v>267</v>
      </c>
      <c r="B568" s="72" t="s">
        <v>132</v>
      </c>
      <c r="C568" s="73" t="s">
        <v>68</v>
      </c>
      <c r="D568" s="72" t="s">
        <v>366</v>
      </c>
      <c r="E568" s="72" t="s">
        <v>361</v>
      </c>
      <c r="F568" s="72" t="s">
        <v>96</v>
      </c>
      <c r="G568" s="73" t="s">
        <v>32</v>
      </c>
      <c r="H568" s="73" t="s">
        <v>32</v>
      </c>
      <c r="I568" s="72">
        <v>432</v>
      </c>
      <c r="J568" s="72">
        <v>657</v>
      </c>
      <c r="K568" s="72">
        <v>26</v>
      </c>
      <c r="L568" s="72">
        <v>6</v>
      </c>
      <c r="M568" s="72">
        <v>5</v>
      </c>
      <c r="N568" s="72">
        <v>1126</v>
      </c>
      <c r="O568">
        <v>140555</v>
      </c>
      <c r="P568">
        <v>8.0110988580982534E-3</v>
      </c>
      <c r="Q568">
        <v>3.3863603968607059E-3</v>
      </c>
      <c r="R568">
        <v>476</v>
      </c>
      <c r="S568">
        <v>650</v>
      </c>
      <c r="T568">
        <v>1.365546218487395</v>
      </c>
      <c r="U568" t="s">
        <v>133</v>
      </c>
      <c r="V568">
        <v>1</v>
      </c>
    </row>
    <row r="569" spans="1:22" ht="13.5" customHeight="1">
      <c r="A569" s="73" t="s">
        <v>267</v>
      </c>
      <c r="B569" s="72" t="s">
        <v>132</v>
      </c>
      <c r="C569" s="73" t="s">
        <v>68</v>
      </c>
      <c r="D569" s="72" t="s">
        <v>366</v>
      </c>
      <c r="E569" s="72" t="s">
        <v>360</v>
      </c>
      <c r="F569" s="72" t="s">
        <v>97</v>
      </c>
      <c r="G569" s="73" t="s">
        <v>31</v>
      </c>
      <c r="H569" s="73" t="s">
        <v>31</v>
      </c>
      <c r="I569" s="72">
        <v>37</v>
      </c>
      <c r="J569" s="72">
        <v>133</v>
      </c>
      <c r="K569" s="72">
        <v>39</v>
      </c>
      <c r="L569" s="72">
        <v>83</v>
      </c>
      <c r="M569" s="72">
        <v>88</v>
      </c>
      <c r="N569" s="72">
        <v>380</v>
      </c>
      <c r="O569">
        <v>142641</v>
      </c>
      <c r="P569">
        <v>2.6640306784164441E-3</v>
      </c>
      <c r="Q569">
        <v>3.7502467267583393E-3</v>
      </c>
      <c r="R569">
        <v>535</v>
      </c>
      <c r="S569">
        <v>-155</v>
      </c>
      <c r="T569">
        <v>-0.28971962616822433</v>
      </c>
      <c r="U569" t="s">
        <v>133</v>
      </c>
      <c r="V569">
        <v>0</v>
      </c>
    </row>
    <row r="570" spans="1:22" ht="13.5" customHeight="1">
      <c r="A570" s="73" t="s">
        <v>267</v>
      </c>
      <c r="B570" s="72" t="s">
        <v>132</v>
      </c>
      <c r="C570" s="73" t="s">
        <v>68</v>
      </c>
      <c r="D570" s="72" t="s">
        <v>366</v>
      </c>
      <c r="E570" s="72" t="s">
        <v>361</v>
      </c>
      <c r="F570" s="72" t="s">
        <v>97</v>
      </c>
      <c r="G570" s="73" t="s">
        <v>31</v>
      </c>
      <c r="H570" s="73" t="s">
        <v>31</v>
      </c>
      <c r="I570" s="72">
        <v>17</v>
      </c>
      <c r="J570" s="72">
        <v>218</v>
      </c>
      <c r="K570" s="72">
        <v>49</v>
      </c>
      <c r="L570" s="72">
        <v>161</v>
      </c>
      <c r="M570" s="72">
        <v>288</v>
      </c>
      <c r="N570" s="72">
        <v>733</v>
      </c>
      <c r="O570">
        <v>140555</v>
      </c>
      <c r="P570">
        <v>5.215040375653659E-3</v>
      </c>
      <c r="Q570">
        <v>5.6151384131618845E-3</v>
      </c>
      <c r="R570">
        <v>789</v>
      </c>
      <c r="S570">
        <v>-56</v>
      </c>
      <c r="T570">
        <v>-7.0975918884664146E-2</v>
      </c>
      <c r="U570" t="s">
        <v>133</v>
      </c>
      <c r="V570">
        <v>0</v>
      </c>
    </row>
    <row r="571" spans="1:22" ht="13.5" customHeight="1">
      <c r="A571" s="73" t="s">
        <v>267</v>
      </c>
      <c r="B571" s="72" t="s">
        <v>132</v>
      </c>
      <c r="C571" s="73" t="s">
        <v>68</v>
      </c>
      <c r="D571" s="72" t="s">
        <v>367</v>
      </c>
      <c r="E571" s="72" t="s">
        <v>360</v>
      </c>
      <c r="F571" s="72" t="s">
        <v>107</v>
      </c>
      <c r="G571" s="73" t="s">
        <v>49</v>
      </c>
      <c r="H571" s="73" t="s">
        <v>49</v>
      </c>
      <c r="I571" s="72">
        <v>13</v>
      </c>
      <c r="J571" s="72">
        <v>39</v>
      </c>
      <c r="K571" s="72">
        <v>19</v>
      </c>
      <c r="L571" s="72">
        <v>34</v>
      </c>
      <c r="M571" s="72">
        <v>43</v>
      </c>
      <c r="N571" s="72">
        <v>148</v>
      </c>
      <c r="O571">
        <v>142641</v>
      </c>
      <c r="P571">
        <v>1.0375698431727204E-3</v>
      </c>
      <c r="Q571">
        <v>9.3292910193358363E-4</v>
      </c>
      <c r="R571">
        <v>133</v>
      </c>
      <c r="S571">
        <v>15</v>
      </c>
      <c r="T571">
        <v>0.11278195488721798</v>
      </c>
      <c r="U571" t="s">
        <v>133</v>
      </c>
      <c r="V571">
        <v>0</v>
      </c>
    </row>
    <row r="572" spans="1:22" ht="13.5" customHeight="1">
      <c r="A572" s="73" t="s">
        <v>267</v>
      </c>
      <c r="B572" s="72" t="s">
        <v>132</v>
      </c>
      <c r="C572" s="73" t="s">
        <v>68</v>
      </c>
      <c r="D572" s="72" t="s">
        <v>367</v>
      </c>
      <c r="E572" s="72" t="s">
        <v>361</v>
      </c>
      <c r="F572" s="72" t="s">
        <v>107</v>
      </c>
      <c r="G572" s="73" t="s">
        <v>49</v>
      </c>
      <c r="H572" s="73" t="s">
        <v>49</v>
      </c>
      <c r="I572" s="72">
        <v>13</v>
      </c>
      <c r="J572" s="72">
        <v>29</v>
      </c>
      <c r="K572" s="72">
        <v>24</v>
      </c>
      <c r="L572" s="72">
        <v>44</v>
      </c>
      <c r="M572" s="72">
        <v>90</v>
      </c>
      <c r="N572" s="72">
        <v>200</v>
      </c>
      <c r="O572">
        <v>140555</v>
      </c>
      <c r="P572">
        <v>1.4229305254170965E-3</v>
      </c>
      <c r="Q572">
        <v>1.4229305254170965E-3</v>
      </c>
      <c r="R572">
        <v>200</v>
      </c>
      <c r="S572">
        <v>0</v>
      </c>
      <c r="T572">
        <v>0</v>
      </c>
      <c r="U572" t="s">
        <v>133</v>
      </c>
      <c r="V572">
        <v>0</v>
      </c>
    </row>
    <row r="573" spans="1:22" ht="13.5" customHeight="1">
      <c r="A573" s="73" t="s">
        <v>267</v>
      </c>
      <c r="B573" s="72" t="s">
        <v>132</v>
      </c>
      <c r="C573" s="73" t="s">
        <v>68</v>
      </c>
      <c r="D573" s="72" t="s">
        <v>367</v>
      </c>
      <c r="E573" s="72" t="s">
        <v>360</v>
      </c>
      <c r="F573" s="72" t="s">
        <v>108</v>
      </c>
      <c r="G573" s="73" t="s">
        <v>356</v>
      </c>
      <c r="H573" s="73" t="s">
        <v>50</v>
      </c>
      <c r="I573" s="72">
        <v>11</v>
      </c>
      <c r="J573" s="72">
        <v>7</v>
      </c>
      <c r="K573" s="72">
        <v>10</v>
      </c>
      <c r="L573" s="72">
        <v>9</v>
      </c>
      <c r="M573" s="72">
        <v>14</v>
      </c>
      <c r="N573" s="72">
        <v>51</v>
      </c>
      <c r="O573">
        <v>142641</v>
      </c>
      <c r="P573">
        <v>3.5754095947168065E-4</v>
      </c>
      <c r="Q573">
        <v>5.7965294821355894E-4</v>
      </c>
      <c r="R573">
        <v>83</v>
      </c>
      <c r="S573">
        <v>-32</v>
      </c>
      <c r="T573">
        <v>-0.38554216867469882</v>
      </c>
      <c r="U573" t="s">
        <v>133</v>
      </c>
      <c r="V573">
        <v>0</v>
      </c>
    </row>
    <row r="574" spans="1:22" ht="13.5" customHeight="1">
      <c r="A574" s="73" t="s">
        <v>267</v>
      </c>
      <c r="B574" s="72" t="s">
        <v>132</v>
      </c>
      <c r="C574" s="73" t="s">
        <v>68</v>
      </c>
      <c r="D574" s="72" t="s">
        <v>367</v>
      </c>
      <c r="E574" s="72" t="s">
        <v>361</v>
      </c>
      <c r="F574" s="72" t="s">
        <v>108</v>
      </c>
      <c r="G574" s="73" t="s">
        <v>356</v>
      </c>
      <c r="H574" s="73" t="s">
        <v>50</v>
      </c>
      <c r="I574" s="72">
        <v>4</v>
      </c>
      <c r="J574" s="72">
        <v>17</v>
      </c>
      <c r="K574" s="72">
        <v>12</v>
      </c>
      <c r="L574" s="72">
        <v>18</v>
      </c>
      <c r="M574" s="72">
        <v>60</v>
      </c>
      <c r="N574" s="72">
        <v>111</v>
      </c>
      <c r="O574">
        <v>140555</v>
      </c>
      <c r="P574">
        <v>7.8972644160648861E-4</v>
      </c>
      <c r="Q574">
        <v>1.2915758497285608E-3</v>
      </c>
      <c r="R574">
        <v>182</v>
      </c>
      <c r="S574">
        <v>-71</v>
      </c>
      <c r="T574">
        <v>-0.39010989010989006</v>
      </c>
      <c r="U574" t="s">
        <v>133</v>
      </c>
      <c r="V574">
        <v>0</v>
      </c>
    </row>
    <row r="575" spans="1:22" ht="13.5" customHeight="1">
      <c r="A575" s="73" t="s">
        <v>267</v>
      </c>
      <c r="B575" s="72" t="s">
        <v>132</v>
      </c>
      <c r="C575" s="73" t="s">
        <v>68</v>
      </c>
      <c r="D575" s="72" t="s">
        <v>367</v>
      </c>
      <c r="E575" s="72" t="s">
        <v>360</v>
      </c>
      <c r="F575" s="72" t="s">
        <v>109</v>
      </c>
      <c r="G575" s="73" t="s">
        <v>51</v>
      </c>
      <c r="H575" s="73" t="s">
        <v>51</v>
      </c>
      <c r="I575" s="72">
        <v>0</v>
      </c>
      <c r="J575" s="72">
        <v>0</v>
      </c>
      <c r="K575" s="72">
        <v>1</v>
      </c>
      <c r="L575" s="72">
        <v>2</v>
      </c>
      <c r="M575" s="72">
        <v>2</v>
      </c>
      <c r="N575" s="72">
        <v>5</v>
      </c>
      <c r="O575">
        <v>142641</v>
      </c>
      <c r="P575">
        <v>3.5053035242321632E-5</v>
      </c>
      <c r="Q575">
        <v>6.0714918161349896E-5</v>
      </c>
      <c r="R575">
        <v>9</v>
      </c>
      <c r="S575">
        <v>-4</v>
      </c>
      <c r="T575">
        <v>-0.44444444444444442</v>
      </c>
      <c r="U575" t="s">
        <v>133</v>
      </c>
      <c r="V575">
        <v>0</v>
      </c>
    </row>
    <row r="576" spans="1:22" ht="13.5" customHeight="1">
      <c r="A576" s="73" t="s">
        <v>267</v>
      </c>
      <c r="B576" s="72" t="s">
        <v>132</v>
      </c>
      <c r="C576" s="73" t="s">
        <v>68</v>
      </c>
      <c r="D576" s="72" t="s">
        <v>367</v>
      </c>
      <c r="E576" s="72" t="s">
        <v>361</v>
      </c>
      <c r="F576" s="72" t="s">
        <v>109</v>
      </c>
      <c r="G576" s="73" t="s">
        <v>51</v>
      </c>
      <c r="H576" s="73" t="s">
        <v>51</v>
      </c>
      <c r="I576" s="72">
        <v>0</v>
      </c>
      <c r="J576" s="72">
        <v>0</v>
      </c>
      <c r="K576" s="72">
        <v>0</v>
      </c>
      <c r="L576" s="72">
        <v>1</v>
      </c>
      <c r="M576" s="72">
        <v>2</v>
      </c>
      <c r="N576" s="72">
        <v>3</v>
      </c>
      <c r="O576">
        <v>140555</v>
      </c>
      <c r="P576">
        <v>2.1343957881256446E-5</v>
      </c>
      <c r="Q576">
        <v>7.0243040921588693E-5</v>
      </c>
      <c r="R576">
        <v>10</v>
      </c>
      <c r="S576">
        <v>-7</v>
      </c>
      <c r="T576">
        <v>-0.7</v>
      </c>
      <c r="U576" t="s">
        <v>133</v>
      </c>
      <c r="V576">
        <v>0</v>
      </c>
    </row>
    <row r="577" spans="1:22" ht="13.5" customHeight="1">
      <c r="A577" s="73" t="s">
        <v>267</v>
      </c>
      <c r="B577" s="72" t="s">
        <v>134</v>
      </c>
      <c r="C577" s="73" t="s">
        <v>72</v>
      </c>
      <c r="D577" s="72" t="s">
        <v>366</v>
      </c>
      <c r="E577" s="72" t="s">
        <v>360</v>
      </c>
      <c r="F577" s="72" t="s">
        <v>78</v>
      </c>
      <c r="G577" s="73" t="s">
        <v>344</v>
      </c>
      <c r="H577" s="73" t="s">
        <v>35</v>
      </c>
      <c r="I577" s="72">
        <v>0</v>
      </c>
      <c r="J577" s="72">
        <v>0</v>
      </c>
      <c r="K577" s="72">
        <v>0</v>
      </c>
      <c r="L577" s="72">
        <v>0</v>
      </c>
      <c r="M577" s="72">
        <v>0</v>
      </c>
      <c r="N577" s="72">
        <v>0</v>
      </c>
      <c r="O577">
        <v>153826</v>
      </c>
      <c r="P577">
        <v>0</v>
      </c>
      <c r="Q577">
        <v>6.7803868389122836E-3</v>
      </c>
      <c r="R577">
        <v>1043</v>
      </c>
      <c r="S577">
        <v>-1043</v>
      </c>
      <c r="T577">
        <v>-1</v>
      </c>
      <c r="U577" t="s">
        <v>135</v>
      </c>
      <c r="V577">
        <v>1</v>
      </c>
    </row>
    <row r="578" spans="1:22" ht="13.5" customHeight="1">
      <c r="A578" s="73" t="s">
        <v>267</v>
      </c>
      <c r="B578" s="72" t="s">
        <v>134</v>
      </c>
      <c r="C578" s="73" t="s">
        <v>72</v>
      </c>
      <c r="D578" s="72" t="s">
        <v>366</v>
      </c>
      <c r="E578" s="72" t="s">
        <v>361</v>
      </c>
      <c r="F578" s="72" t="s">
        <v>78</v>
      </c>
      <c r="G578" s="73" t="s">
        <v>344</v>
      </c>
      <c r="H578" s="73" t="s">
        <v>35</v>
      </c>
      <c r="I578" s="72">
        <v>0</v>
      </c>
      <c r="J578" s="72">
        <v>0</v>
      </c>
      <c r="K578" s="72">
        <v>0</v>
      </c>
      <c r="L578" s="72">
        <v>0</v>
      </c>
      <c r="M578" s="72">
        <v>0</v>
      </c>
      <c r="N578" s="72">
        <v>0</v>
      </c>
      <c r="O578">
        <v>152966</v>
      </c>
      <c r="P578">
        <v>0</v>
      </c>
      <c r="Q578">
        <v>9.7878252083859561E-3</v>
      </c>
      <c r="R578">
        <v>1497</v>
      </c>
      <c r="S578">
        <v>-1497</v>
      </c>
      <c r="T578">
        <v>-1</v>
      </c>
      <c r="U578" t="s">
        <v>135</v>
      </c>
      <c r="V578">
        <v>1</v>
      </c>
    </row>
    <row r="579" spans="1:22" ht="13.5" customHeight="1">
      <c r="A579" s="73" t="s">
        <v>267</v>
      </c>
      <c r="B579" s="72" t="s">
        <v>134</v>
      </c>
      <c r="C579" s="73" t="s">
        <v>72</v>
      </c>
      <c r="D579" s="72" t="s">
        <v>366</v>
      </c>
      <c r="E579" s="72" t="s">
        <v>360</v>
      </c>
      <c r="F579" s="72" t="s">
        <v>80</v>
      </c>
      <c r="G579" s="73" t="s">
        <v>26</v>
      </c>
      <c r="H579" s="73" t="s">
        <v>26</v>
      </c>
      <c r="I579" s="72">
        <v>0</v>
      </c>
      <c r="J579" s="72">
        <v>2</v>
      </c>
      <c r="K579" s="72">
        <v>2</v>
      </c>
      <c r="L579" s="72">
        <v>0</v>
      </c>
      <c r="M579" s="72">
        <v>0</v>
      </c>
      <c r="N579" s="72">
        <v>4</v>
      </c>
      <c r="O579">
        <v>153826</v>
      </c>
      <c r="P579">
        <v>2.6003406446244457E-5</v>
      </c>
      <c r="Q579">
        <v>9.5893151573268572E-4</v>
      </c>
      <c r="R579">
        <v>148</v>
      </c>
      <c r="S579">
        <v>-144</v>
      </c>
      <c r="T579">
        <v>-0.97297297297297303</v>
      </c>
      <c r="U579" t="s">
        <v>135</v>
      </c>
      <c r="V579">
        <v>0</v>
      </c>
    </row>
    <row r="580" spans="1:22" ht="13.5" customHeight="1">
      <c r="A580" s="73" t="s">
        <v>267</v>
      </c>
      <c r="B580" s="72" t="s">
        <v>134</v>
      </c>
      <c r="C580" s="73" t="s">
        <v>72</v>
      </c>
      <c r="D580" s="72" t="s">
        <v>366</v>
      </c>
      <c r="E580" s="72" t="s">
        <v>361</v>
      </c>
      <c r="F580" s="72" t="s">
        <v>80</v>
      </c>
      <c r="G580" s="73" t="s">
        <v>26</v>
      </c>
      <c r="H580" s="73" t="s">
        <v>26</v>
      </c>
      <c r="I580" s="72">
        <v>0</v>
      </c>
      <c r="J580" s="72">
        <v>5</v>
      </c>
      <c r="K580" s="72">
        <v>1</v>
      </c>
      <c r="L580" s="72">
        <v>5</v>
      </c>
      <c r="M580" s="72">
        <v>2</v>
      </c>
      <c r="N580" s="72">
        <v>13</v>
      </c>
      <c r="O580">
        <v>152966</v>
      </c>
      <c r="P580">
        <v>8.4986206085012353E-5</v>
      </c>
      <c r="Q580">
        <v>2.0154466291270501E-3</v>
      </c>
      <c r="R580">
        <v>308</v>
      </c>
      <c r="S580">
        <v>-295</v>
      </c>
      <c r="T580">
        <v>-0.95779220779220775</v>
      </c>
      <c r="U580" t="s">
        <v>135</v>
      </c>
      <c r="V580">
        <v>0</v>
      </c>
    </row>
    <row r="581" spans="1:22" ht="13.5" customHeight="1">
      <c r="A581" s="73" t="s">
        <v>267</v>
      </c>
      <c r="B581" s="72" t="s">
        <v>134</v>
      </c>
      <c r="C581" s="73" t="s">
        <v>72</v>
      </c>
      <c r="D581" s="72" t="s">
        <v>366</v>
      </c>
      <c r="E581" s="72" t="s">
        <v>360</v>
      </c>
      <c r="F581" s="72" t="s">
        <v>81</v>
      </c>
      <c r="G581" s="73" t="s">
        <v>28</v>
      </c>
      <c r="H581" s="73" t="s">
        <v>28</v>
      </c>
      <c r="I581" s="72">
        <v>1</v>
      </c>
      <c r="J581" s="72">
        <v>16</v>
      </c>
      <c r="K581" s="72">
        <v>30</v>
      </c>
      <c r="L581" s="72">
        <v>74</v>
      </c>
      <c r="M581" s="72">
        <v>48</v>
      </c>
      <c r="N581" s="72">
        <v>169</v>
      </c>
      <c r="O581">
        <v>153826</v>
      </c>
      <c r="P581">
        <v>1.0986439223538284E-3</v>
      </c>
      <c r="Q581">
        <v>3.3076831305177759E-2</v>
      </c>
      <c r="R581">
        <v>5088</v>
      </c>
      <c r="S581">
        <v>-4919</v>
      </c>
      <c r="T581">
        <v>-0.96678459119496851</v>
      </c>
      <c r="U581" t="s">
        <v>135</v>
      </c>
      <c r="V581">
        <v>1</v>
      </c>
    </row>
    <row r="582" spans="1:22" ht="13.5" customHeight="1">
      <c r="A582" s="73" t="s">
        <v>267</v>
      </c>
      <c r="B582" s="72" t="s">
        <v>134</v>
      </c>
      <c r="C582" s="73" t="s">
        <v>72</v>
      </c>
      <c r="D582" s="72" t="s">
        <v>366</v>
      </c>
      <c r="E582" s="72" t="s">
        <v>361</v>
      </c>
      <c r="F582" s="72" t="s">
        <v>81</v>
      </c>
      <c r="G582" s="73" t="s">
        <v>28</v>
      </c>
      <c r="H582" s="73" t="s">
        <v>28</v>
      </c>
      <c r="I582" s="72">
        <v>1</v>
      </c>
      <c r="J582" s="72">
        <v>37</v>
      </c>
      <c r="K582" s="72">
        <v>45</v>
      </c>
      <c r="L582" s="72">
        <v>118</v>
      </c>
      <c r="M582" s="72">
        <v>69</v>
      </c>
      <c r="N582" s="72">
        <v>270</v>
      </c>
      <c r="O582">
        <v>152966</v>
      </c>
      <c r="P582">
        <v>1.7650981263810258E-3</v>
      </c>
      <c r="Q582">
        <v>5.7872255065076053E-2</v>
      </c>
      <c r="R582">
        <v>8852</v>
      </c>
      <c r="S582">
        <v>-8582</v>
      </c>
      <c r="T582">
        <v>-0.96949841843651152</v>
      </c>
      <c r="U582" t="s">
        <v>135</v>
      </c>
      <c r="V582">
        <v>1</v>
      </c>
    </row>
    <row r="583" spans="1:22" ht="13.5" customHeight="1">
      <c r="A583" s="73" t="s">
        <v>267</v>
      </c>
      <c r="B583" s="72" t="s">
        <v>134</v>
      </c>
      <c r="C583" s="73" t="s">
        <v>72</v>
      </c>
      <c r="D583" s="72" t="s">
        <v>366</v>
      </c>
      <c r="E583" s="72" t="s">
        <v>360</v>
      </c>
      <c r="F583" s="72" t="s">
        <v>82</v>
      </c>
      <c r="G583" s="73" t="s">
        <v>41</v>
      </c>
      <c r="H583" s="73" t="s">
        <v>41</v>
      </c>
      <c r="I583" s="72">
        <v>0</v>
      </c>
      <c r="J583" s="72">
        <v>0</v>
      </c>
      <c r="K583" s="72">
        <v>0</v>
      </c>
      <c r="L583" s="72">
        <v>0</v>
      </c>
      <c r="M583" s="72">
        <v>0</v>
      </c>
      <c r="N583" s="72">
        <v>0</v>
      </c>
      <c r="O583">
        <v>153826</v>
      </c>
      <c r="P583">
        <v>0</v>
      </c>
      <c r="Q583">
        <v>2.2986359032561615E-4</v>
      </c>
      <c r="R583">
        <v>35</v>
      </c>
      <c r="S583">
        <v>-35</v>
      </c>
      <c r="T583">
        <v>-1</v>
      </c>
      <c r="U583" t="s">
        <v>135</v>
      </c>
      <c r="V583">
        <v>0</v>
      </c>
    </row>
    <row r="584" spans="1:22" ht="13.5" customHeight="1">
      <c r="A584" s="73" t="s">
        <v>267</v>
      </c>
      <c r="B584" s="72" t="s">
        <v>134</v>
      </c>
      <c r="C584" s="73" t="s">
        <v>72</v>
      </c>
      <c r="D584" s="72" t="s">
        <v>366</v>
      </c>
      <c r="E584" s="72" t="s">
        <v>361</v>
      </c>
      <c r="F584" s="72" t="s">
        <v>82</v>
      </c>
      <c r="G584" s="73" t="s">
        <v>41</v>
      </c>
      <c r="H584" s="73" t="s">
        <v>41</v>
      </c>
      <c r="I584" s="72">
        <v>0</v>
      </c>
      <c r="J584" s="72">
        <v>0</v>
      </c>
      <c r="K584" s="72">
        <v>0</v>
      </c>
      <c r="L584" s="72">
        <v>0</v>
      </c>
      <c r="M584" s="72">
        <v>0</v>
      </c>
      <c r="N584" s="72">
        <v>0</v>
      </c>
      <c r="O584">
        <v>152966</v>
      </c>
      <c r="P584">
        <v>0</v>
      </c>
      <c r="Q584">
        <v>1.7732203200915994E-4</v>
      </c>
      <c r="R584">
        <v>27</v>
      </c>
      <c r="S584">
        <v>-27</v>
      </c>
      <c r="T584">
        <v>-1</v>
      </c>
      <c r="U584" t="s">
        <v>135</v>
      </c>
      <c r="V584">
        <v>0</v>
      </c>
    </row>
    <row r="585" spans="1:22" ht="13.5" customHeight="1">
      <c r="A585" s="73" t="s">
        <v>267</v>
      </c>
      <c r="B585" s="72" t="s">
        <v>134</v>
      </c>
      <c r="C585" s="73" t="s">
        <v>72</v>
      </c>
      <c r="D585" s="72" t="s">
        <v>366</v>
      </c>
      <c r="E585" s="72" t="s">
        <v>360</v>
      </c>
      <c r="F585" s="72" t="s">
        <v>83</v>
      </c>
      <c r="G585" s="73" t="s">
        <v>27</v>
      </c>
      <c r="H585" s="73" t="s">
        <v>27</v>
      </c>
      <c r="I585" s="72">
        <v>0</v>
      </c>
      <c r="J585" s="72">
        <v>9</v>
      </c>
      <c r="K585" s="72">
        <v>6</v>
      </c>
      <c r="L585" s="72">
        <v>12</v>
      </c>
      <c r="M585" s="72">
        <v>6</v>
      </c>
      <c r="N585" s="72">
        <v>33</v>
      </c>
      <c r="O585">
        <v>153826</v>
      </c>
      <c r="P585">
        <v>2.1452810318151679E-4</v>
      </c>
      <c r="Q585">
        <v>1.1184681460272012E-3</v>
      </c>
      <c r="R585">
        <v>172</v>
      </c>
      <c r="S585">
        <v>-139</v>
      </c>
      <c r="T585">
        <v>-0.80813953488372092</v>
      </c>
      <c r="U585" t="s">
        <v>135</v>
      </c>
      <c r="V585">
        <v>0</v>
      </c>
    </row>
    <row r="586" spans="1:22" ht="13.5" customHeight="1">
      <c r="A586" s="73" t="s">
        <v>267</v>
      </c>
      <c r="B586" s="72" t="s">
        <v>134</v>
      </c>
      <c r="C586" s="73" t="s">
        <v>72</v>
      </c>
      <c r="D586" s="72" t="s">
        <v>366</v>
      </c>
      <c r="E586" s="72" t="s">
        <v>361</v>
      </c>
      <c r="F586" s="72" t="s">
        <v>83</v>
      </c>
      <c r="G586" s="73" t="s">
        <v>27</v>
      </c>
      <c r="H586" s="73" t="s">
        <v>27</v>
      </c>
      <c r="I586" s="72">
        <v>1</v>
      </c>
      <c r="J586" s="72">
        <v>2</v>
      </c>
      <c r="K586" s="72">
        <v>6</v>
      </c>
      <c r="L586" s="72">
        <v>14</v>
      </c>
      <c r="M586" s="72">
        <v>12</v>
      </c>
      <c r="N586" s="72">
        <v>35</v>
      </c>
      <c r="O586">
        <v>152966</v>
      </c>
      <c r="P586">
        <v>2.2880901638272556E-4</v>
      </c>
      <c r="Q586">
        <v>1.8065455767641828E-3</v>
      </c>
      <c r="R586">
        <v>276</v>
      </c>
      <c r="S586">
        <v>-241</v>
      </c>
      <c r="T586">
        <v>-0.87318840579710144</v>
      </c>
      <c r="U586" t="s">
        <v>135</v>
      </c>
      <c r="V586">
        <v>0</v>
      </c>
    </row>
    <row r="587" spans="1:22" ht="13.5" customHeight="1">
      <c r="A587" s="73" t="s">
        <v>267</v>
      </c>
      <c r="B587" s="72" t="s">
        <v>134</v>
      </c>
      <c r="C587" s="73" t="s">
        <v>72</v>
      </c>
      <c r="D587" s="72" t="s">
        <v>366</v>
      </c>
      <c r="E587" s="72" t="s">
        <v>360</v>
      </c>
      <c r="F587" s="72" t="s">
        <v>84</v>
      </c>
      <c r="G587" s="73" t="s">
        <v>345</v>
      </c>
      <c r="H587" s="73" t="s">
        <v>33</v>
      </c>
      <c r="I587" s="72">
        <v>4</v>
      </c>
      <c r="J587" s="72">
        <v>24</v>
      </c>
      <c r="K587" s="72">
        <v>12</v>
      </c>
      <c r="L587" s="72">
        <v>47</v>
      </c>
      <c r="M587" s="72">
        <v>37</v>
      </c>
      <c r="N587" s="72">
        <v>124</v>
      </c>
      <c r="O587">
        <v>153826</v>
      </c>
      <c r="P587">
        <v>8.061055998335782E-4</v>
      </c>
      <c r="Q587">
        <v>1.1385225846706067E-2</v>
      </c>
      <c r="R587">
        <v>1751</v>
      </c>
      <c r="S587">
        <v>-1627</v>
      </c>
      <c r="T587">
        <v>-0.92918332381496294</v>
      </c>
      <c r="U587" t="s">
        <v>135</v>
      </c>
      <c r="V587">
        <v>1</v>
      </c>
    </row>
    <row r="588" spans="1:22" ht="13.5" customHeight="1">
      <c r="A588" s="73" t="s">
        <v>267</v>
      </c>
      <c r="B588" s="72" t="s">
        <v>134</v>
      </c>
      <c r="C588" s="73" t="s">
        <v>72</v>
      </c>
      <c r="D588" s="72" t="s">
        <v>366</v>
      </c>
      <c r="E588" s="72" t="s">
        <v>361</v>
      </c>
      <c r="F588" s="72" t="s">
        <v>84</v>
      </c>
      <c r="G588" s="73" t="s">
        <v>345</v>
      </c>
      <c r="H588" s="73" t="s">
        <v>33</v>
      </c>
      <c r="I588" s="72">
        <v>6</v>
      </c>
      <c r="J588" s="72">
        <v>23</v>
      </c>
      <c r="K588" s="72">
        <v>24</v>
      </c>
      <c r="L588" s="72">
        <v>41</v>
      </c>
      <c r="M588" s="72">
        <v>77</v>
      </c>
      <c r="N588" s="72">
        <v>171</v>
      </c>
      <c r="O588">
        <v>152966</v>
      </c>
      <c r="P588">
        <v>1.1178954800413164E-3</v>
      </c>
      <c r="Q588">
        <v>1.5026146348404538E-2</v>
      </c>
      <c r="R588">
        <v>2298</v>
      </c>
      <c r="S588">
        <v>-2127</v>
      </c>
      <c r="T588">
        <v>-0.9255874673629243</v>
      </c>
      <c r="U588" t="s">
        <v>135</v>
      </c>
      <c r="V588">
        <v>1</v>
      </c>
    </row>
    <row r="589" spans="1:22" ht="13.5" customHeight="1">
      <c r="A589" s="73" t="s">
        <v>267</v>
      </c>
      <c r="B589" s="72" t="s">
        <v>134</v>
      </c>
      <c r="C589" s="73" t="s">
        <v>72</v>
      </c>
      <c r="D589" s="72" t="s">
        <v>366</v>
      </c>
      <c r="E589" s="72" t="s">
        <v>360</v>
      </c>
      <c r="F589" s="72" t="s">
        <v>85</v>
      </c>
      <c r="G589" s="73" t="s">
        <v>346</v>
      </c>
      <c r="H589" s="73" t="s">
        <v>25</v>
      </c>
      <c r="I589" s="72">
        <v>1</v>
      </c>
      <c r="J589" s="72">
        <v>2</v>
      </c>
      <c r="K589" s="72">
        <v>14</v>
      </c>
      <c r="L589" s="72">
        <v>23</v>
      </c>
      <c r="M589" s="72">
        <v>26</v>
      </c>
      <c r="N589" s="72">
        <v>66</v>
      </c>
      <c r="O589">
        <v>153826</v>
      </c>
      <c r="P589">
        <v>4.2905620636303357E-4</v>
      </c>
      <c r="Q589">
        <v>3.8479089328219231E-3</v>
      </c>
      <c r="R589">
        <v>592</v>
      </c>
      <c r="S589">
        <v>-526</v>
      </c>
      <c r="T589">
        <v>-0.88851351351351349</v>
      </c>
      <c r="U589" t="s">
        <v>135</v>
      </c>
      <c r="V589">
        <v>1</v>
      </c>
    </row>
    <row r="590" spans="1:22" ht="13.5" customHeight="1">
      <c r="A590" s="73" t="s">
        <v>267</v>
      </c>
      <c r="B590" s="72" t="s">
        <v>134</v>
      </c>
      <c r="C590" s="73" t="s">
        <v>72</v>
      </c>
      <c r="D590" s="72" t="s">
        <v>366</v>
      </c>
      <c r="E590" s="72" t="s">
        <v>361</v>
      </c>
      <c r="F590" s="72" t="s">
        <v>85</v>
      </c>
      <c r="G590" s="73" t="s">
        <v>346</v>
      </c>
      <c r="H590" s="73" t="s">
        <v>25</v>
      </c>
      <c r="I590" s="72">
        <v>0</v>
      </c>
      <c r="J590" s="72">
        <v>8</v>
      </c>
      <c r="K590" s="72">
        <v>8</v>
      </c>
      <c r="L590" s="72">
        <v>15</v>
      </c>
      <c r="M590" s="72">
        <v>29</v>
      </c>
      <c r="N590" s="72">
        <v>60</v>
      </c>
      <c r="O590">
        <v>152966</v>
      </c>
      <c r="P590">
        <v>3.9224402808467243E-4</v>
      </c>
      <c r="Q590">
        <v>8.4250239252977518E-3</v>
      </c>
      <c r="R590">
        <v>1289</v>
      </c>
      <c r="S590">
        <v>-1229</v>
      </c>
      <c r="T590">
        <v>-0.95345228859581066</v>
      </c>
      <c r="U590" t="s">
        <v>135</v>
      </c>
      <c r="V590">
        <v>1</v>
      </c>
    </row>
    <row r="591" spans="1:22" ht="13.5" customHeight="1">
      <c r="A591" s="73" t="s">
        <v>267</v>
      </c>
      <c r="B591" s="72" t="s">
        <v>134</v>
      </c>
      <c r="C591" s="73" t="s">
        <v>72</v>
      </c>
      <c r="D591" s="72" t="s">
        <v>366</v>
      </c>
      <c r="E591" s="72" t="s">
        <v>360</v>
      </c>
      <c r="F591" s="72" t="s">
        <v>86</v>
      </c>
      <c r="G591" s="73" t="s">
        <v>347</v>
      </c>
      <c r="H591" s="73" t="s">
        <v>40</v>
      </c>
      <c r="I591" s="72">
        <v>0</v>
      </c>
      <c r="J591" s="72">
        <v>2</v>
      </c>
      <c r="K591" s="72">
        <v>1</v>
      </c>
      <c r="L591" s="72">
        <v>3</v>
      </c>
      <c r="M591" s="72">
        <v>0</v>
      </c>
      <c r="N591" s="72">
        <v>6</v>
      </c>
      <c r="O591">
        <v>153826</v>
      </c>
      <c r="P591">
        <v>3.9005109669366684E-5</v>
      </c>
      <c r="Q591">
        <v>1.340586000038578E-3</v>
      </c>
      <c r="R591">
        <v>206</v>
      </c>
      <c r="S591">
        <v>-200</v>
      </c>
      <c r="T591">
        <v>-0.970873786407767</v>
      </c>
      <c r="U591" t="s">
        <v>135</v>
      </c>
      <c r="V591">
        <v>0</v>
      </c>
    </row>
    <row r="592" spans="1:22" ht="13.5" customHeight="1">
      <c r="A592" s="73" t="s">
        <v>267</v>
      </c>
      <c r="B592" s="72" t="s">
        <v>134</v>
      </c>
      <c r="C592" s="73" t="s">
        <v>72</v>
      </c>
      <c r="D592" s="72" t="s">
        <v>366</v>
      </c>
      <c r="E592" s="72" t="s">
        <v>361</v>
      </c>
      <c r="F592" s="72" t="s">
        <v>86</v>
      </c>
      <c r="G592" s="73" t="s">
        <v>347</v>
      </c>
      <c r="H592" s="73" t="s">
        <v>40</v>
      </c>
      <c r="I592" s="72">
        <v>0</v>
      </c>
      <c r="J592" s="72">
        <v>1</v>
      </c>
      <c r="K592" s="72">
        <v>0</v>
      </c>
      <c r="L592" s="72">
        <v>0</v>
      </c>
      <c r="M592" s="72">
        <v>0</v>
      </c>
      <c r="N592" s="72">
        <v>1</v>
      </c>
      <c r="O592">
        <v>152966</v>
      </c>
      <c r="P592">
        <v>6.5374004680778735E-6</v>
      </c>
      <c r="Q592">
        <v>1.3016328077373009E-3</v>
      </c>
      <c r="R592">
        <v>199</v>
      </c>
      <c r="S592">
        <v>-198</v>
      </c>
      <c r="T592">
        <v>-0.99497487437185927</v>
      </c>
      <c r="U592" t="s">
        <v>135</v>
      </c>
      <c r="V592">
        <v>0</v>
      </c>
    </row>
    <row r="593" spans="1:22" ht="13.5" customHeight="1">
      <c r="A593" s="73" t="s">
        <v>267</v>
      </c>
      <c r="B593" s="72" t="s">
        <v>134</v>
      </c>
      <c r="C593" s="73" t="s">
        <v>72</v>
      </c>
      <c r="D593" s="72" t="s">
        <v>366</v>
      </c>
      <c r="E593" s="72" t="s">
        <v>360</v>
      </c>
      <c r="F593" s="72" t="s">
        <v>87</v>
      </c>
      <c r="G593" s="73" t="s">
        <v>348</v>
      </c>
      <c r="H593" s="73" t="s">
        <v>38</v>
      </c>
      <c r="I593" s="72">
        <v>0</v>
      </c>
      <c r="J593" s="72">
        <v>1</v>
      </c>
      <c r="K593" s="72">
        <v>5</v>
      </c>
      <c r="L593" s="72">
        <v>2</v>
      </c>
      <c r="M593" s="72">
        <v>0</v>
      </c>
      <c r="N593" s="72">
        <v>8</v>
      </c>
      <c r="O593">
        <v>153826</v>
      </c>
      <c r="P593">
        <v>5.2006812892488914E-5</v>
      </c>
      <c r="Q593">
        <v>1.4119820533122197E-3</v>
      </c>
      <c r="R593">
        <v>217</v>
      </c>
      <c r="S593">
        <v>-209</v>
      </c>
      <c r="T593">
        <v>-0.96313364055299544</v>
      </c>
      <c r="U593" t="s">
        <v>135</v>
      </c>
      <c r="V593">
        <v>0</v>
      </c>
    </row>
    <row r="594" spans="1:22" ht="13.5" customHeight="1">
      <c r="A594" s="73" t="s">
        <v>267</v>
      </c>
      <c r="B594" s="72" t="s">
        <v>134</v>
      </c>
      <c r="C594" s="73" t="s">
        <v>72</v>
      </c>
      <c r="D594" s="72" t="s">
        <v>366</v>
      </c>
      <c r="E594" s="72" t="s">
        <v>361</v>
      </c>
      <c r="F594" s="72" t="s">
        <v>87</v>
      </c>
      <c r="G594" s="73" t="s">
        <v>348</v>
      </c>
      <c r="H594" s="73" t="s">
        <v>38</v>
      </c>
      <c r="I594" s="72">
        <v>0</v>
      </c>
      <c r="J594" s="72">
        <v>0</v>
      </c>
      <c r="K594" s="72">
        <v>0</v>
      </c>
      <c r="L594" s="72">
        <v>0</v>
      </c>
      <c r="M594" s="72">
        <v>0</v>
      </c>
      <c r="N594" s="72">
        <v>0</v>
      </c>
      <c r="O594">
        <v>152966</v>
      </c>
      <c r="P594">
        <v>0</v>
      </c>
      <c r="Q594">
        <v>1.2779467655300485E-3</v>
      </c>
      <c r="R594">
        <v>195</v>
      </c>
      <c r="S594">
        <v>-195</v>
      </c>
      <c r="T594">
        <v>-1</v>
      </c>
      <c r="U594" t="s">
        <v>135</v>
      </c>
      <c r="V594">
        <v>0</v>
      </c>
    </row>
    <row r="595" spans="1:22" ht="13.5" customHeight="1">
      <c r="A595" s="73" t="s">
        <v>267</v>
      </c>
      <c r="B595" s="72" t="s">
        <v>134</v>
      </c>
      <c r="C595" s="73" t="s">
        <v>72</v>
      </c>
      <c r="D595" s="72" t="s">
        <v>366</v>
      </c>
      <c r="E595" s="72" t="s">
        <v>360</v>
      </c>
      <c r="F595" s="72" t="s">
        <v>88</v>
      </c>
      <c r="G595" s="73" t="s">
        <v>349</v>
      </c>
      <c r="H595" s="73" t="s">
        <v>34</v>
      </c>
      <c r="I595" s="72">
        <v>0</v>
      </c>
      <c r="J595" s="72">
        <v>0</v>
      </c>
      <c r="K595" s="72">
        <v>0</v>
      </c>
      <c r="L595" s="72">
        <v>0</v>
      </c>
      <c r="M595" s="72">
        <v>0</v>
      </c>
      <c r="N595" s="72">
        <v>0</v>
      </c>
      <c r="O595">
        <v>153826</v>
      </c>
      <c r="P595">
        <v>0</v>
      </c>
      <c r="Q595">
        <v>1.1176036370409718E-3</v>
      </c>
      <c r="R595">
        <v>172</v>
      </c>
      <c r="S595">
        <v>-172</v>
      </c>
      <c r="T595">
        <v>-1</v>
      </c>
      <c r="U595" t="s">
        <v>135</v>
      </c>
      <c r="V595">
        <v>0</v>
      </c>
    </row>
    <row r="596" spans="1:22" ht="13.5" customHeight="1">
      <c r="A596" s="73" t="s">
        <v>267</v>
      </c>
      <c r="B596" s="72" t="s">
        <v>134</v>
      </c>
      <c r="C596" s="73" t="s">
        <v>72</v>
      </c>
      <c r="D596" s="72" t="s">
        <v>366</v>
      </c>
      <c r="E596" s="72" t="s">
        <v>361</v>
      </c>
      <c r="F596" s="72" t="s">
        <v>88</v>
      </c>
      <c r="G596" s="73" t="s">
        <v>349</v>
      </c>
      <c r="H596" s="73" t="s">
        <v>34</v>
      </c>
      <c r="I596" s="72">
        <v>0</v>
      </c>
      <c r="J596" s="72">
        <v>0</v>
      </c>
      <c r="K596" s="72">
        <v>0</v>
      </c>
      <c r="L596" s="72">
        <v>0</v>
      </c>
      <c r="M596" s="72">
        <v>0</v>
      </c>
      <c r="N596" s="72">
        <v>0</v>
      </c>
      <c r="O596">
        <v>152966</v>
      </c>
      <c r="P596">
        <v>0</v>
      </c>
      <c r="Q596">
        <v>1.2230512595980576E-3</v>
      </c>
      <c r="R596">
        <v>187</v>
      </c>
      <c r="S596">
        <v>-187</v>
      </c>
      <c r="T596">
        <v>-1</v>
      </c>
      <c r="U596" t="s">
        <v>135</v>
      </c>
      <c r="V596">
        <v>0</v>
      </c>
    </row>
    <row r="597" spans="1:22" ht="13.5" customHeight="1">
      <c r="A597" s="73" t="s">
        <v>267</v>
      </c>
      <c r="B597" s="72" t="s">
        <v>134</v>
      </c>
      <c r="C597" s="73" t="s">
        <v>72</v>
      </c>
      <c r="D597" s="72" t="s">
        <v>366</v>
      </c>
      <c r="E597" s="72" t="s">
        <v>360</v>
      </c>
      <c r="F597" s="72" t="s">
        <v>89</v>
      </c>
      <c r="G597" s="73" t="s">
        <v>350</v>
      </c>
      <c r="H597" s="73" t="s">
        <v>39</v>
      </c>
      <c r="I597" s="72">
        <v>0</v>
      </c>
      <c r="J597" s="72">
        <v>0</v>
      </c>
      <c r="K597" s="72">
        <v>0</v>
      </c>
      <c r="L597" s="72">
        <v>0</v>
      </c>
      <c r="M597" s="72">
        <v>0</v>
      </c>
      <c r="N597" s="72">
        <v>0</v>
      </c>
      <c r="O597">
        <v>153826</v>
      </c>
      <c r="P597">
        <v>0</v>
      </c>
      <c r="Q597">
        <v>1.5175508049617312E-4</v>
      </c>
      <c r="R597">
        <v>23</v>
      </c>
      <c r="S597">
        <v>-23</v>
      </c>
      <c r="T597">
        <v>-1</v>
      </c>
      <c r="U597" t="s">
        <v>135</v>
      </c>
      <c r="V597">
        <v>0</v>
      </c>
    </row>
    <row r="598" spans="1:22" ht="13.5" customHeight="1">
      <c r="A598" s="73" t="s">
        <v>267</v>
      </c>
      <c r="B598" s="72" t="s">
        <v>134</v>
      </c>
      <c r="C598" s="73" t="s">
        <v>72</v>
      </c>
      <c r="D598" s="72" t="s">
        <v>366</v>
      </c>
      <c r="E598" s="72" t="s">
        <v>361</v>
      </c>
      <c r="F598" s="72" t="s">
        <v>89</v>
      </c>
      <c r="G598" s="73" t="s">
        <v>350</v>
      </c>
      <c r="H598" s="73" t="s">
        <v>39</v>
      </c>
      <c r="I598" s="72">
        <v>0</v>
      </c>
      <c r="J598" s="72">
        <v>0</v>
      </c>
      <c r="K598" s="72">
        <v>0</v>
      </c>
      <c r="L598" s="72">
        <v>0</v>
      </c>
      <c r="M598" s="72">
        <v>0</v>
      </c>
      <c r="N598" s="72">
        <v>0</v>
      </c>
      <c r="O598">
        <v>152966</v>
      </c>
      <c r="P598">
        <v>0</v>
      </c>
      <c r="Q598">
        <v>2.0551288308885864E-4</v>
      </c>
      <c r="R598">
        <v>31</v>
      </c>
      <c r="S598">
        <v>-31</v>
      </c>
      <c r="T598">
        <v>-1</v>
      </c>
      <c r="U598" t="s">
        <v>135</v>
      </c>
      <c r="V598">
        <v>0</v>
      </c>
    </row>
    <row r="599" spans="1:22" ht="13.5" customHeight="1">
      <c r="A599" s="73" t="s">
        <v>267</v>
      </c>
      <c r="B599" s="72" t="s">
        <v>134</v>
      </c>
      <c r="C599" s="73" t="s">
        <v>72</v>
      </c>
      <c r="D599" s="72" t="s">
        <v>366</v>
      </c>
      <c r="E599" s="72" t="s">
        <v>360</v>
      </c>
      <c r="F599" s="72" t="s">
        <v>90</v>
      </c>
      <c r="G599" s="73" t="s">
        <v>351</v>
      </c>
      <c r="H599" s="73" t="s">
        <v>37</v>
      </c>
      <c r="I599" s="72">
        <v>0</v>
      </c>
      <c r="J599" s="72">
        <v>0</v>
      </c>
      <c r="K599" s="72">
        <v>0</v>
      </c>
      <c r="L599" s="72">
        <v>0</v>
      </c>
      <c r="M599" s="72">
        <v>0</v>
      </c>
      <c r="N599" s="72">
        <v>0</v>
      </c>
      <c r="O599">
        <v>153826</v>
      </c>
      <c r="P599">
        <v>0</v>
      </c>
      <c r="Q599">
        <v>5.6475732480023276E-4</v>
      </c>
      <c r="R599">
        <v>87</v>
      </c>
      <c r="S599">
        <v>-87</v>
      </c>
      <c r="T599">
        <v>-1</v>
      </c>
      <c r="U599" t="s">
        <v>135</v>
      </c>
      <c r="V599">
        <v>0</v>
      </c>
    </row>
    <row r="600" spans="1:22" ht="13.5" customHeight="1">
      <c r="A600" s="73" t="s">
        <v>267</v>
      </c>
      <c r="B600" s="72" t="s">
        <v>134</v>
      </c>
      <c r="C600" s="73" t="s">
        <v>72</v>
      </c>
      <c r="D600" s="72" t="s">
        <v>366</v>
      </c>
      <c r="E600" s="72" t="s">
        <v>361</v>
      </c>
      <c r="F600" s="72" t="s">
        <v>90</v>
      </c>
      <c r="G600" s="73" t="s">
        <v>351</v>
      </c>
      <c r="H600" s="73" t="s">
        <v>37</v>
      </c>
      <c r="I600" s="72">
        <v>0</v>
      </c>
      <c r="J600" s="72">
        <v>0</v>
      </c>
      <c r="K600" s="72">
        <v>0</v>
      </c>
      <c r="L600" s="72">
        <v>0</v>
      </c>
      <c r="M600" s="72">
        <v>0</v>
      </c>
      <c r="N600" s="72">
        <v>0</v>
      </c>
      <c r="O600">
        <v>152966</v>
      </c>
      <c r="P600">
        <v>0</v>
      </c>
      <c r="Q600">
        <v>5.7015251579797593E-4</v>
      </c>
      <c r="R600">
        <v>87</v>
      </c>
      <c r="S600">
        <v>-87</v>
      </c>
      <c r="T600">
        <v>-1</v>
      </c>
      <c r="U600" t="s">
        <v>135</v>
      </c>
      <c r="V600">
        <v>0</v>
      </c>
    </row>
    <row r="601" spans="1:22" ht="13.5" customHeight="1">
      <c r="A601" s="73" t="s">
        <v>267</v>
      </c>
      <c r="B601" s="72" t="s">
        <v>134</v>
      </c>
      <c r="C601" s="73" t="s">
        <v>72</v>
      </c>
      <c r="D601" s="72" t="s">
        <v>366</v>
      </c>
      <c r="E601" s="72" t="s">
        <v>360</v>
      </c>
      <c r="F601" s="72" t="s">
        <v>91</v>
      </c>
      <c r="G601" s="73" t="s">
        <v>352</v>
      </c>
      <c r="H601" s="73" t="s">
        <v>29</v>
      </c>
      <c r="I601" s="72">
        <v>0</v>
      </c>
      <c r="J601" s="72">
        <v>0</v>
      </c>
      <c r="K601" s="72">
        <v>0</v>
      </c>
      <c r="L601" s="72">
        <v>0</v>
      </c>
      <c r="M601" s="72">
        <v>0</v>
      </c>
      <c r="N601" s="72">
        <v>0</v>
      </c>
      <c r="O601">
        <v>153826</v>
      </c>
      <c r="P601">
        <v>0</v>
      </c>
      <c r="Q601">
        <v>3.4150560725363876E-3</v>
      </c>
      <c r="R601">
        <v>525</v>
      </c>
      <c r="S601">
        <v>-525</v>
      </c>
      <c r="T601">
        <v>-1</v>
      </c>
      <c r="U601" t="s">
        <v>135</v>
      </c>
      <c r="V601">
        <v>1</v>
      </c>
    </row>
    <row r="602" spans="1:22" ht="13.5" customHeight="1">
      <c r="A602" s="73" t="s">
        <v>267</v>
      </c>
      <c r="B602" s="72" t="s">
        <v>134</v>
      </c>
      <c r="C602" s="73" t="s">
        <v>72</v>
      </c>
      <c r="D602" s="72" t="s">
        <v>366</v>
      </c>
      <c r="E602" s="72" t="s">
        <v>361</v>
      </c>
      <c r="F602" s="72" t="s">
        <v>91</v>
      </c>
      <c r="G602" s="73" t="s">
        <v>352</v>
      </c>
      <c r="H602" s="73" t="s">
        <v>29</v>
      </c>
      <c r="I602" s="72">
        <v>0</v>
      </c>
      <c r="J602" s="72">
        <v>0</v>
      </c>
      <c r="K602" s="72">
        <v>0</v>
      </c>
      <c r="L602" s="72">
        <v>0</v>
      </c>
      <c r="M602" s="72">
        <v>0</v>
      </c>
      <c r="N602" s="72">
        <v>0</v>
      </c>
      <c r="O602">
        <v>152966</v>
      </c>
      <c r="P602">
        <v>0</v>
      </c>
      <c r="Q602">
        <v>3.3231791747438382E-3</v>
      </c>
      <c r="R602">
        <v>508</v>
      </c>
      <c r="S602">
        <v>-508</v>
      </c>
      <c r="T602">
        <v>-1</v>
      </c>
      <c r="U602" t="s">
        <v>135</v>
      </c>
      <c r="V602">
        <v>1</v>
      </c>
    </row>
    <row r="603" spans="1:22" ht="13.5" customHeight="1">
      <c r="A603" s="73" t="s">
        <v>267</v>
      </c>
      <c r="B603" s="72" t="s">
        <v>134</v>
      </c>
      <c r="C603" s="73" t="s">
        <v>72</v>
      </c>
      <c r="D603" s="72" t="s">
        <v>366</v>
      </c>
      <c r="E603" s="72" t="s">
        <v>360</v>
      </c>
      <c r="F603" s="72" t="s">
        <v>92</v>
      </c>
      <c r="G603" s="73" t="s">
        <v>353</v>
      </c>
      <c r="H603" s="73" t="s">
        <v>30</v>
      </c>
      <c r="I603" s="72">
        <v>0</v>
      </c>
      <c r="J603" s="72">
        <v>1</v>
      </c>
      <c r="K603" s="72">
        <v>6</v>
      </c>
      <c r="L603" s="72">
        <v>6</v>
      </c>
      <c r="M603" s="72">
        <v>1</v>
      </c>
      <c r="N603" s="72">
        <v>14</v>
      </c>
      <c r="O603">
        <v>153826</v>
      </c>
      <c r="P603">
        <v>9.1011922561855604E-5</v>
      </c>
      <c r="Q603">
        <v>1.4829141023426633E-3</v>
      </c>
      <c r="R603">
        <v>228</v>
      </c>
      <c r="S603">
        <v>-214</v>
      </c>
      <c r="T603">
        <v>-0.93859649122807021</v>
      </c>
      <c r="U603" t="s">
        <v>135</v>
      </c>
      <c r="V603">
        <v>0</v>
      </c>
    </row>
    <row r="604" spans="1:22" ht="13.5" customHeight="1">
      <c r="A604" s="73" t="s">
        <v>267</v>
      </c>
      <c r="B604" s="72" t="s">
        <v>134</v>
      </c>
      <c r="C604" s="73" t="s">
        <v>72</v>
      </c>
      <c r="D604" s="72" t="s">
        <v>366</v>
      </c>
      <c r="E604" s="72" t="s">
        <v>361</v>
      </c>
      <c r="F604" s="72" t="s">
        <v>92</v>
      </c>
      <c r="G604" s="73" t="s">
        <v>353</v>
      </c>
      <c r="H604" s="73" t="s">
        <v>30</v>
      </c>
      <c r="I604" s="72">
        <v>0</v>
      </c>
      <c r="J604" s="72">
        <v>2</v>
      </c>
      <c r="K604" s="72">
        <v>2</v>
      </c>
      <c r="L604" s="72">
        <v>3</v>
      </c>
      <c r="M604" s="72">
        <v>6</v>
      </c>
      <c r="N604" s="72">
        <v>13</v>
      </c>
      <c r="O604">
        <v>152966</v>
      </c>
      <c r="P604">
        <v>8.4986206085012353E-5</v>
      </c>
      <c r="Q604">
        <v>2.6386975787045489E-3</v>
      </c>
      <c r="R604">
        <v>404</v>
      </c>
      <c r="S604">
        <v>-391</v>
      </c>
      <c r="T604">
        <v>-0.96782178217821779</v>
      </c>
      <c r="U604" t="s">
        <v>135</v>
      </c>
      <c r="V604">
        <v>0</v>
      </c>
    </row>
    <row r="605" spans="1:22" ht="13.5" customHeight="1">
      <c r="A605" s="73" t="s">
        <v>267</v>
      </c>
      <c r="B605" s="72" t="s">
        <v>134</v>
      </c>
      <c r="C605" s="73" t="s">
        <v>72</v>
      </c>
      <c r="D605" s="72" t="s">
        <v>366</v>
      </c>
      <c r="E605" s="72" t="s">
        <v>360</v>
      </c>
      <c r="F605" s="72" t="s">
        <v>93</v>
      </c>
      <c r="G605" s="73" t="s">
        <v>354</v>
      </c>
      <c r="H605" s="73" t="s">
        <v>42</v>
      </c>
      <c r="I605" s="72">
        <v>0</v>
      </c>
      <c r="J605" s="72">
        <v>0</v>
      </c>
      <c r="K605" s="72">
        <v>0</v>
      </c>
      <c r="L605" s="72">
        <v>0</v>
      </c>
      <c r="M605" s="72">
        <v>0</v>
      </c>
      <c r="N605" s="72">
        <v>0</v>
      </c>
      <c r="O605">
        <v>153826</v>
      </c>
      <c r="P605">
        <v>0</v>
      </c>
      <c r="Q605">
        <v>1.0541789410186882E-4</v>
      </c>
      <c r="R605">
        <v>16</v>
      </c>
      <c r="S605">
        <v>-16</v>
      </c>
      <c r="T605">
        <v>-1</v>
      </c>
      <c r="U605" t="s">
        <v>135</v>
      </c>
      <c r="V605">
        <v>0</v>
      </c>
    </row>
    <row r="606" spans="1:22" ht="13.5" customHeight="1">
      <c r="A606" s="73" t="s">
        <v>267</v>
      </c>
      <c r="B606" s="72" t="s">
        <v>134</v>
      </c>
      <c r="C606" s="73" t="s">
        <v>72</v>
      </c>
      <c r="D606" s="72" t="s">
        <v>366</v>
      </c>
      <c r="E606" s="72" t="s">
        <v>361</v>
      </c>
      <c r="F606" s="72" t="s">
        <v>93</v>
      </c>
      <c r="G606" s="73" t="s">
        <v>354</v>
      </c>
      <c r="H606" s="73" t="s">
        <v>42</v>
      </c>
      <c r="I606" s="72">
        <v>0</v>
      </c>
      <c r="J606" s="72">
        <v>2</v>
      </c>
      <c r="K606" s="72">
        <v>0</v>
      </c>
      <c r="L606" s="72">
        <v>0</v>
      </c>
      <c r="M606" s="72">
        <v>0</v>
      </c>
      <c r="N606" s="72">
        <v>2</v>
      </c>
      <c r="O606">
        <v>152966</v>
      </c>
      <c r="P606">
        <v>1.3074800936155747E-5</v>
      </c>
      <c r="Q606">
        <v>1.2844555193053666E-4</v>
      </c>
      <c r="R606">
        <v>20</v>
      </c>
      <c r="S606">
        <v>-18</v>
      </c>
      <c r="T606">
        <v>-0.9</v>
      </c>
      <c r="U606" t="s">
        <v>135</v>
      </c>
      <c r="V606">
        <v>0</v>
      </c>
    </row>
    <row r="607" spans="1:22" ht="13.5" customHeight="1">
      <c r="A607" s="73" t="s">
        <v>267</v>
      </c>
      <c r="B607" s="72" t="s">
        <v>134</v>
      </c>
      <c r="C607" s="73" t="s">
        <v>72</v>
      </c>
      <c r="D607" s="72" t="s">
        <v>366</v>
      </c>
      <c r="E607" s="72" t="s">
        <v>360</v>
      </c>
      <c r="F607" s="72" t="s">
        <v>94</v>
      </c>
      <c r="G607" s="73" t="s">
        <v>36</v>
      </c>
      <c r="H607" s="73" t="s">
        <v>36</v>
      </c>
      <c r="I607" s="72">
        <v>3</v>
      </c>
      <c r="J607" s="72">
        <v>1</v>
      </c>
      <c r="K607" s="72">
        <v>1</v>
      </c>
      <c r="L607" s="72">
        <v>0</v>
      </c>
      <c r="M607" s="72">
        <v>0</v>
      </c>
      <c r="N607" s="72">
        <v>5</v>
      </c>
      <c r="O607">
        <v>153826</v>
      </c>
      <c r="P607">
        <v>3.2504258057805572E-5</v>
      </c>
      <c r="Q607">
        <v>9.0732339598185356E-4</v>
      </c>
      <c r="R607">
        <v>140</v>
      </c>
      <c r="S607">
        <v>-135</v>
      </c>
      <c r="T607">
        <v>-0.9642857142857143</v>
      </c>
      <c r="U607" t="s">
        <v>135</v>
      </c>
      <c r="V607">
        <v>0</v>
      </c>
    </row>
    <row r="608" spans="1:22" ht="13.5" customHeight="1">
      <c r="A608" s="73" t="s">
        <v>267</v>
      </c>
      <c r="B608" s="72" t="s">
        <v>134</v>
      </c>
      <c r="C608" s="73" t="s">
        <v>72</v>
      </c>
      <c r="D608" s="72" t="s">
        <v>366</v>
      </c>
      <c r="E608" s="72" t="s">
        <v>361</v>
      </c>
      <c r="F608" s="72" t="s">
        <v>94</v>
      </c>
      <c r="G608" s="73" t="s">
        <v>36</v>
      </c>
      <c r="H608" s="73" t="s">
        <v>36</v>
      </c>
      <c r="I608" s="72">
        <v>0</v>
      </c>
      <c r="J608" s="72">
        <v>2</v>
      </c>
      <c r="K608" s="72">
        <v>0</v>
      </c>
      <c r="L608" s="72">
        <v>0</v>
      </c>
      <c r="M608" s="72">
        <v>0</v>
      </c>
      <c r="N608" s="72">
        <v>2</v>
      </c>
      <c r="O608">
        <v>152966</v>
      </c>
      <c r="P608">
        <v>1.3074800936155747E-5</v>
      </c>
      <c r="Q608">
        <v>6.1052108205611477E-4</v>
      </c>
      <c r="R608">
        <v>93</v>
      </c>
      <c r="S608">
        <v>-91</v>
      </c>
      <c r="T608">
        <v>-0.978494623655914</v>
      </c>
      <c r="U608" t="s">
        <v>135</v>
      </c>
      <c r="V608">
        <v>0</v>
      </c>
    </row>
    <row r="609" spans="1:22" ht="13.5" customHeight="1">
      <c r="A609" s="73" t="s">
        <v>267</v>
      </c>
      <c r="B609" s="72" t="s">
        <v>134</v>
      </c>
      <c r="C609" s="73" t="s">
        <v>72</v>
      </c>
      <c r="D609" s="72" t="s">
        <v>366</v>
      </c>
      <c r="E609" s="72" t="s">
        <v>360</v>
      </c>
      <c r="F609" s="72" t="s">
        <v>95</v>
      </c>
      <c r="G609" s="73" t="s">
        <v>355</v>
      </c>
      <c r="H609" s="73" t="s">
        <v>43</v>
      </c>
      <c r="I609" s="72">
        <v>0</v>
      </c>
      <c r="J609" s="72">
        <v>1</v>
      </c>
      <c r="K609" s="72">
        <v>0</v>
      </c>
      <c r="L609" s="72">
        <v>0</v>
      </c>
      <c r="M609" s="72">
        <v>0</v>
      </c>
      <c r="N609" s="72">
        <v>1</v>
      </c>
      <c r="O609">
        <v>153826</v>
      </c>
      <c r="P609">
        <v>6.5008516115611142E-6</v>
      </c>
      <c r="Q609">
        <v>3.8789480867447722E-4</v>
      </c>
      <c r="R609">
        <v>60</v>
      </c>
      <c r="S609">
        <v>-59</v>
      </c>
      <c r="T609">
        <v>-0.98333333333333328</v>
      </c>
      <c r="U609" t="s">
        <v>135</v>
      </c>
      <c r="V609">
        <v>0</v>
      </c>
    </row>
    <row r="610" spans="1:22" ht="13.5" customHeight="1">
      <c r="A610" s="73" t="s">
        <v>267</v>
      </c>
      <c r="B610" s="72" t="s">
        <v>134</v>
      </c>
      <c r="C610" s="73" t="s">
        <v>72</v>
      </c>
      <c r="D610" s="72" t="s">
        <v>366</v>
      </c>
      <c r="E610" s="72" t="s">
        <v>361</v>
      </c>
      <c r="F610" s="72" t="s">
        <v>95</v>
      </c>
      <c r="G610" s="73" t="s">
        <v>355</v>
      </c>
      <c r="H610" s="73" t="s">
        <v>43</v>
      </c>
      <c r="I610" s="72">
        <v>0</v>
      </c>
      <c r="J610" s="72">
        <v>0</v>
      </c>
      <c r="K610" s="72">
        <v>0</v>
      </c>
      <c r="L610" s="72">
        <v>0</v>
      </c>
      <c r="M610" s="72">
        <v>0</v>
      </c>
      <c r="N610" s="72">
        <v>0</v>
      </c>
      <c r="O610">
        <v>152966</v>
      </c>
      <c r="P610">
        <v>0</v>
      </c>
      <c r="Q610">
        <v>3.2508311784263023E-4</v>
      </c>
      <c r="R610">
        <v>50</v>
      </c>
      <c r="S610">
        <v>-50</v>
      </c>
      <c r="T610">
        <v>-1</v>
      </c>
      <c r="U610" t="s">
        <v>135</v>
      </c>
      <c r="V610">
        <v>0</v>
      </c>
    </row>
    <row r="611" spans="1:22" ht="13.5" customHeight="1">
      <c r="A611" s="73" t="s">
        <v>267</v>
      </c>
      <c r="B611" s="72" t="s">
        <v>134</v>
      </c>
      <c r="C611" s="73" t="s">
        <v>72</v>
      </c>
      <c r="D611" s="72" t="s">
        <v>366</v>
      </c>
      <c r="E611" s="72" t="s">
        <v>360</v>
      </c>
      <c r="F611" s="72" t="s">
        <v>96</v>
      </c>
      <c r="G611" s="73" t="s">
        <v>32</v>
      </c>
      <c r="H611" s="73" t="s">
        <v>32</v>
      </c>
      <c r="I611" s="72">
        <v>17</v>
      </c>
      <c r="J611" s="72">
        <v>3</v>
      </c>
      <c r="K611" s="72">
        <v>0</v>
      </c>
      <c r="L611" s="72">
        <v>2</v>
      </c>
      <c r="M611" s="72">
        <v>0</v>
      </c>
      <c r="N611" s="72">
        <v>22</v>
      </c>
      <c r="O611">
        <v>153826</v>
      </c>
      <c r="P611">
        <v>1.4301873545434452E-4</v>
      </c>
      <c r="Q611">
        <v>5.0169086297646428E-3</v>
      </c>
      <c r="R611">
        <v>772</v>
      </c>
      <c r="S611">
        <v>-750</v>
      </c>
      <c r="T611">
        <v>-0.97150259067357514</v>
      </c>
      <c r="U611" t="s">
        <v>135</v>
      </c>
      <c r="V611">
        <v>1</v>
      </c>
    </row>
    <row r="612" spans="1:22" ht="13.5" customHeight="1">
      <c r="A612" s="73" t="s">
        <v>267</v>
      </c>
      <c r="B612" s="72" t="s">
        <v>134</v>
      </c>
      <c r="C612" s="73" t="s">
        <v>72</v>
      </c>
      <c r="D612" s="72" t="s">
        <v>366</v>
      </c>
      <c r="E612" s="72" t="s">
        <v>361</v>
      </c>
      <c r="F612" s="72" t="s">
        <v>96</v>
      </c>
      <c r="G612" s="73" t="s">
        <v>32</v>
      </c>
      <c r="H612" s="73" t="s">
        <v>32</v>
      </c>
      <c r="I612" s="72">
        <v>7</v>
      </c>
      <c r="J612" s="72">
        <v>7</v>
      </c>
      <c r="K612" s="72">
        <v>1</v>
      </c>
      <c r="L612" s="72">
        <v>0</v>
      </c>
      <c r="M612" s="72">
        <v>0</v>
      </c>
      <c r="N612" s="72">
        <v>15</v>
      </c>
      <c r="O612">
        <v>152966</v>
      </c>
      <c r="P612">
        <v>9.8061007021168106E-5</v>
      </c>
      <c r="Q612">
        <v>3.3863603968607059E-3</v>
      </c>
      <c r="R612">
        <v>518</v>
      </c>
      <c r="S612">
        <v>-503</v>
      </c>
      <c r="T612">
        <v>-0.97104247104247099</v>
      </c>
      <c r="U612" t="s">
        <v>135</v>
      </c>
      <c r="V612">
        <v>1</v>
      </c>
    </row>
    <row r="613" spans="1:22" ht="13.5" customHeight="1">
      <c r="A613" s="73" t="s">
        <v>267</v>
      </c>
      <c r="B613" s="72" t="s">
        <v>134</v>
      </c>
      <c r="C613" s="73" t="s">
        <v>72</v>
      </c>
      <c r="D613" s="72" t="s">
        <v>366</v>
      </c>
      <c r="E613" s="72" t="s">
        <v>360</v>
      </c>
      <c r="F613" s="72" t="s">
        <v>97</v>
      </c>
      <c r="G613" s="73" t="s">
        <v>31</v>
      </c>
      <c r="H613" s="73" t="s">
        <v>31</v>
      </c>
      <c r="I613" s="72">
        <v>2</v>
      </c>
      <c r="J613" s="72">
        <v>1</v>
      </c>
      <c r="K613" s="72">
        <v>3</v>
      </c>
      <c r="L613" s="72">
        <v>5</v>
      </c>
      <c r="M613" s="72">
        <v>5</v>
      </c>
      <c r="N613" s="72">
        <v>16</v>
      </c>
      <c r="O613">
        <v>153826</v>
      </c>
      <c r="P613">
        <v>1.0401362578497783E-4</v>
      </c>
      <c r="Q613">
        <v>3.7502467267583393E-3</v>
      </c>
      <c r="R613">
        <v>577</v>
      </c>
      <c r="S613">
        <v>-561</v>
      </c>
      <c r="T613">
        <v>-0.97227036395147315</v>
      </c>
      <c r="U613" t="s">
        <v>135</v>
      </c>
      <c r="V613">
        <v>1</v>
      </c>
    </row>
    <row r="614" spans="1:22" ht="13.5" customHeight="1">
      <c r="A614" s="73" t="s">
        <v>267</v>
      </c>
      <c r="B614" s="72" t="s">
        <v>134</v>
      </c>
      <c r="C614" s="73" t="s">
        <v>72</v>
      </c>
      <c r="D614" s="72" t="s">
        <v>366</v>
      </c>
      <c r="E614" s="72" t="s">
        <v>361</v>
      </c>
      <c r="F614" s="72" t="s">
        <v>97</v>
      </c>
      <c r="G614" s="73" t="s">
        <v>31</v>
      </c>
      <c r="H614" s="73" t="s">
        <v>31</v>
      </c>
      <c r="I614" s="72">
        <v>0</v>
      </c>
      <c r="J614" s="72">
        <v>5</v>
      </c>
      <c r="K614" s="72">
        <v>1</v>
      </c>
      <c r="L614" s="72">
        <v>5</v>
      </c>
      <c r="M614" s="72">
        <v>5</v>
      </c>
      <c r="N614" s="72">
        <v>16</v>
      </c>
      <c r="O614">
        <v>152966</v>
      </c>
      <c r="P614">
        <v>1.0459840748924598E-4</v>
      </c>
      <c r="Q614">
        <v>5.6151384131618845E-3</v>
      </c>
      <c r="R614">
        <v>859</v>
      </c>
      <c r="S614">
        <v>-843</v>
      </c>
      <c r="T614">
        <v>-0.98137369033760191</v>
      </c>
      <c r="U614" t="s">
        <v>135</v>
      </c>
      <c r="V614">
        <v>1</v>
      </c>
    </row>
    <row r="615" spans="1:22" ht="13.5" customHeight="1">
      <c r="A615" s="73" t="s">
        <v>267</v>
      </c>
      <c r="B615" s="72" t="s">
        <v>134</v>
      </c>
      <c r="C615" s="73" t="s">
        <v>72</v>
      </c>
      <c r="D615" s="72" t="s">
        <v>367</v>
      </c>
      <c r="E615" s="72" t="s">
        <v>360</v>
      </c>
      <c r="F615" s="72" t="s">
        <v>107</v>
      </c>
      <c r="G615" s="73" t="s">
        <v>49</v>
      </c>
      <c r="H615" s="73" t="s">
        <v>49</v>
      </c>
      <c r="I615" s="72"/>
      <c r="J615" s="72"/>
      <c r="K615" s="72"/>
      <c r="L615" s="72"/>
      <c r="M615" s="72"/>
      <c r="N615" s="72">
        <v>0</v>
      </c>
      <c r="O615">
        <v>153826</v>
      </c>
      <c r="P615">
        <v>0</v>
      </c>
      <c r="Q615">
        <v>9.3292910193358363E-4</v>
      </c>
      <c r="R615">
        <v>144</v>
      </c>
      <c r="S615">
        <v>-144</v>
      </c>
      <c r="T615">
        <v>-1</v>
      </c>
      <c r="U615" t="s">
        <v>135</v>
      </c>
      <c r="V615">
        <v>0</v>
      </c>
    </row>
    <row r="616" spans="1:22" ht="13.5" customHeight="1">
      <c r="A616" s="73" t="s">
        <v>267</v>
      </c>
      <c r="B616" s="72" t="s">
        <v>134</v>
      </c>
      <c r="C616" s="73" t="s">
        <v>72</v>
      </c>
      <c r="D616" s="72" t="s">
        <v>367</v>
      </c>
      <c r="E616" s="72" t="s">
        <v>361</v>
      </c>
      <c r="F616" s="72" t="s">
        <v>107</v>
      </c>
      <c r="G616" s="73" t="s">
        <v>49</v>
      </c>
      <c r="H616" s="73" t="s">
        <v>49</v>
      </c>
      <c r="I616" s="72"/>
      <c r="J616" s="72"/>
      <c r="K616" s="72"/>
      <c r="L616" s="72"/>
      <c r="M616" s="72"/>
      <c r="N616" s="72">
        <v>0</v>
      </c>
      <c r="O616">
        <v>152966</v>
      </c>
      <c r="P616">
        <v>0</v>
      </c>
      <c r="Q616">
        <v>1.4229305254170965E-3</v>
      </c>
      <c r="R616">
        <v>218</v>
      </c>
      <c r="S616">
        <v>-218</v>
      </c>
      <c r="T616">
        <v>-1</v>
      </c>
      <c r="U616" t="s">
        <v>135</v>
      </c>
      <c r="V616">
        <v>0</v>
      </c>
    </row>
    <row r="617" spans="1:22" ht="13.5" customHeight="1">
      <c r="A617" s="73" t="s">
        <v>267</v>
      </c>
      <c r="B617" s="72" t="s">
        <v>134</v>
      </c>
      <c r="C617" s="73" t="s">
        <v>72</v>
      </c>
      <c r="D617" s="72" t="s">
        <v>367</v>
      </c>
      <c r="E617" s="72" t="s">
        <v>360</v>
      </c>
      <c r="F617" s="72" t="s">
        <v>108</v>
      </c>
      <c r="G617" s="73" t="s">
        <v>356</v>
      </c>
      <c r="H617" s="73" t="s">
        <v>50</v>
      </c>
      <c r="I617" s="72"/>
      <c r="J617" s="72"/>
      <c r="K617" s="72"/>
      <c r="L617" s="72"/>
      <c r="M617" s="72"/>
      <c r="N617" s="72">
        <v>0</v>
      </c>
      <c r="O617">
        <v>153826</v>
      </c>
      <c r="P617">
        <v>0</v>
      </c>
      <c r="Q617">
        <v>5.7965294821355894E-4</v>
      </c>
      <c r="R617">
        <v>89</v>
      </c>
      <c r="S617">
        <v>-89</v>
      </c>
      <c r="T617">
        <v>-1</v>
      </c>
      <c r="U617" t="s">
        <v>135</v>
      </c>
      <c r="V617">
        <v>0</v>
      </c>
    </row>
    <row r="618" spans="1:22" ht="13.5" customHeight="1">
      <c r="A618" s="73" t="s">
        <v>267</v>
      </c>
      <c r="B618" s="72" t="s">
        <v>134</v>
      </c>
      <c r="C618" s="73" t="s">
        <v>72</v>
      </c>
      <c r="D618" s="72" t="s">
        <v>367</v>
      </c>
      <c r="E618" s="72" t="s">
        <v>361</v>
      </c>
      <c r="F618" s="72" t="s">
        <v>108</v>
      </c>
      <c r="G618" s="73" t="s">
        <v>356</v>
      </c>
      <c r="H618" s="73" t="s">
        <v>50</v>
      </c>
      <c r="I618" s="72"/>
      <c r="J618" s="72"/>
      <c r="K618" s="72"/>
      <c r="L618" s="72"/>
      <c r="M618" s="72"/>
      <c r="N618" s="72">
        <v>0</v>
      </c>
      <c r="O618">
        <v>152966</v>
      </c>
      <c r="P618">
        <v>0</v>
      </c>
      <c r="Q618">
        <v>1.2915758497285608E-3</v>
      </c>
      <c r="R618">
        <v>198</v>
      </c>
      <c r="S618">
        <v>-198</v>
      </c>
      <c r="T618">
        <v>-1</v>
      </c>
      <c r="U618" t="s">
        <v>135</v>
      </c>
      <c r="V618">
        <v>0</v>
      </c>
    </row>
    <row r="619" spans="1:22" ht="13.5" customHeight="1">
      <c r="A619" s="73" t="s">
        <v>267</v>
      </c>
      <c r="B619" s="72" t="s">
        <v>134</v>
      </c>
      <c r="C619" s="73" t="s">
        <v>72</v>
      </c>
      <c r="D619" s="72" t="s">
        <v>367</v>
      </c>
      <c r="E619" s="72" t="s">
        <v>360</v>
      </c>
      <c r="F619" s="72" t="s">
        <v>109</v>
      </c>
      <c r="G619" s="73" t="s">
        <v>51</v>
      </c>
      <c r="H619" s="73" t="s">
        <v>51</v>
      </c>
      <c r="I619" s="72"/>
      <c r="J619" s="72"/>
      <c r="K619" s="72"/>
      <c r="L619" s="72"/>
      <c r="M619" s="72"/>
      <c r="N619" s="72">
        <v>0</v>
      </c>
      <c r="O619">
        <v>153826</v>
      </c>
      <c r="P619">
        <v>0</v>
      </c>
      <c r="Q619">
        <v>6.0714918161349896E-5</v>
      </c>
      <c r="R619">
        <v>9</v>
      </c>
      <c r="S619">
        <v>-9</v>
      </c>
      <c r="T619">
        <v>-1</v>
      </c>
      <c r="U619" t="s">
        <v>135</v>
      </c>
      <c r="V619">
        <v>0</v>
      </c>
    </row>
    <row r="620" spans="1:22" ht="13.5" customHeight="1">
      <c r="A620" s="73" t="s">
        <v>267</v>
      </c>
      <c r="B620" s="72" t="s">
        <v>134</v>
      </c>
      <c r="C620" s="73" t="s">
        <v>72</v>
      </c>
      <c r="D620" s="72" t="s">
        <v>367</v>
      </c>
      <c r="E620" s="72" t="s">
        <v>361</v>
      </c>
      <c r="F620" s="72" t="s">
        <v>109</v>
      </c>
      <c r="G620" s="73" t="s">
        <v>51</v>
      </c>
      <c r="H620" s="73" t="s">
        <v>51</v>
      </c>
      <c r="I620" s="72"/>
      <c r="J620" s="72"/>
      <c r="K620" s="72"/>
      <c r="L620" s="72"/>
      <c r="M620" s="72"/>
      <c r="N620" s="72">
        <v>0</v>
      </c>
      <c r="O620">
        <v>152966</v>
      </c>
      <c r="P620">
        <v>0</v>
      </c>
      <c r="Q620">
        <v>7.0243040921588693E-5</v>
      </c>
      <c r="R620">
        <v>11</v>
      </c>
      <c r="S620">
        <v>-11</v>
      </c>
      <c r="T620">
        <v>-1</v>
      </c>
      <c r="U620" t="s">
        <v>135</v>
      </c>
      <c r="V620">
        <v>0</v>
      </c>
    </row>
    <row r="621" spans="1:22" ht="13.5" customHeight="1">
      <c r="A621" s="73" t="s">
        <v>267</v>
      </c>
      <c r="B621" s="72" t="s">
        <v>136</v>
      </c>
      <c r="C621" s="73" t="s">
        <v>71</v>
      </c>
      <c r="D621" s="72" t="s">
        <v>366</v>
      </c>
      <c r="E621" s="72" t="s">
        <v>360</v>
      </c>
      <c r="F621" s="72" t="s">
        <v>78</v>
      </c>
      <c r="G621" s="73" t="s">
        <v>344</v>
      </c>
      <c r="H621" s="73" t="s">
        <v>35</v>
      </c>
      <c r="I621" s="72">
        <v>987</v>
      </c>
      <c r="J621" s="72">
        <v>1175</v>
      </c>
      <c r="K621" s="72">
        <v>32</v>
      </c>
      <c r="L621" s="72">
        <v>19</v>
      </c>
      <c r="M621" s="72">
        <v>8</v>
      </c>
      <c r="N621" s="72">
        <v>2221</v>
      </c>
      <c r="O621">
        <v>140788</v>
      </c>
      <c r="P621">
        <v>1.5775492229451373E-2</v>
      </c>
      <c r="Q621">
        <v>6.7803868389122836E-3</v>
      </c>
      <c r="R621">
        <v>955</v>
      </c>
      <c r="S621">
        <v>1266</v>
      </c>
      <c r="T621">
        <v>1.32565445026178</v>
      </c>
      <c r="U621" t="s">
        <v>137</v>
      </c>
      <c r="V621">
        <v>1</v>
      </c>
    </row>
    <row r="622" spans="1:22" ht="13.5" customHeight="1">
      <c r="A622" s="73" t="s">
        <v>267</v>
      </c>
      <c r="B622" s="72" t="s">
        <v>136</v>
      </c>
      <c r="C622" s="73" t="s">
        <v>71</v>
      </c>
      <c r="D622" s="72" t="s">
        <v>366</v>
      </c>
      <c r="E622" s="72" t="s">
        <v>361</v>
      </c>
      <c r="F622" s="72" t="s">
        <v>78</v>
      </c>
      <c r="G622" s="73" t="s">
        <v>344</v>
      </c>
      <c r="H622" s="73" t="s">
        <v>35</v>
      </c>
      <c r="I622" s="72">
        <v>622</v>
      </c>
      <c r="J622" s="72">
        <v>2256</v>
      </c>
      <c r="K622" s="72">
        <v>109</v>
      </c>
      <c r="L622" s="72">
        <v>51</v>
      </c>
      <c r="M622" s="72">
        <v>26</v>
      </c>
      <c r="N622" s="72">
        <v>3064</v>
      </c>
      <c r="O622">
        <v>138179</v>
      </c>
      <c r="P622">
        <v>2.2174136446203838E-2</v>
      </c>
      <c r="Q622">
        <v>9.7878252083859561E-3</v>
      </c>
      <c r="R622">
        <v>1352</v>
      </c>
      <c r="S622">
        <v>1712</v>
      </c>
      <c r="T622">
        <v>1.2662721893491122</v>
      </c>
      <c r="U622" t="s">
        <v>137</v>
      </c>
      <c r="V622">
        <v>1</v>
      </c>
    </row>
    <row r="623" spans="1:22" ht="13.5" customHeight="1">
      <c r="A623" s="73" t="s">
        <v>267</v>
      </c>
      <c r="B623" s="72" t="s">
        <v>136</v>
      </c>
      <c r="C623" s="73" t="s">
        <v>71</v>
      </c>
      <c r="D623" s="72" t="s">
        <v>366</v>
      </c>
      <c r="E623" s="72" t="s">
        <v>360</v>
      </c>
      <c r="F623" s="72" t="s">
        <v>80</v>
      </c>
      <c r="G623" s="73" t="s">
        <v>26</v>
      </c>
      <c r="H623" s="73" t="s">
        <v>26</v>
      </c>
      <c r="I623" s="72">
        <v>10</v>
      </c>
      <c r="J623" s="72">
        <v>122</v>
      </c>
      <c r="K623" s="72">
        <v>87</v>
      </c>
      <c r="L623" s="72">
        <v>124</v>
      </c>
      <c r="M623" s="72">
        <v>94</v>
      </c>
      <c r="N623" s="72">
        <v>437</v>
      </c>
      <c r="O623">
        <v>140788</v>
      </c>
      <c r="P623">
        <v>3.1039577236696308E-3</v>
      </c>
      <c r="Q623">
        <v>9.5893151573268572E-4</v>
      </c>
      <c r="R623">
        <v>135</v>
      </c>
      <c r="S623">
        <v>302</v>
      </c>
      <c r="T623">
        <v>2.2370370370370369</v>
      </c>
      <c r="U623" t="s">
        <v>137</v>
      </c>
      <c r="V623">
        <v>0</v>
      </c>
    </row>
    <row r="624" spans="1:22" ht="13.5" customHeight="1">
      <c r="A624" s="73" t="s">
        <v>267</v>
      </c>
      <c r="B624" s="72" t="s">
        <v>136</v>
      </c>
      <c r="C624" s="73" t="s">
        <v>71</v>
      </c>
      <c r="D624" s="72" t="s">
        <v>366</v>
      </c>
      <c r="E624" s="72" t="s">
        <v>361</v>
      </c>
      <c r="F624" s="72" t="s">
        <v>80</v>
      </c>
      <c r="G624" s="73" t="s">
        <v>26</v>
      </c>
      <c r="H624" s="73" t="s">
        <v>26</v>
      </c>
      <c r="I624" s="72">
        <v>10</v>
      </c>
      <c r="J624" s="72">
        <v>194</v>
      </c>
      <c r="K624" s="72">
        <v>120</v>
      </c>
      <c r="L624" s="72">
        <v>208</v>
      </c>
      <c r="M624" s="72">
        <v>231</v>
      </c>
      <c r="N624" s="72">
        <v>763</v>
      </c>
      <c r="O624">
        <v>138179</v>
      </c>
      <c r="P624">
        <v>5.5218231424456685E-3</v>
      </c>
      <c r="Q624">
        <v>2.0154466291270501E-3</v>
      </c>
      <c r="R624">
        <v>278</v>
      </c>
      <c r="S624">
        <v>485</v>
      </c>
      <c r="T624">
        <v>1.7446043165467624</v>
      </c>
      <c r="U624" t="s">
        <v>137</v>
      </c>
      <c r="V624">
        <v>0</v>
      </c>
    </row>
    <row r="625" spans="1:22" ht="13.5" customHeight="1">
      <c r="A625" s="73" t="s">
        <v>267</v>
      </c>
      <c r="B625" s="72" t="s">
        <v>136</v>
      </c>
      <c r="C625" s="73" t="s">
        <v>71</v>
      </c>
      <c r="D625" s="72" t="s">
        <v>366</v>
      </c>
      <c r="E625" s="72" t="s">
        <v>360</v>
      </c>
      <c r="F625" s="72" t="s">
        <v>81</v>
      </c>
      <c r="G625" s="73" t="s">
        <v>28</v>
      </c>
      <c r="H625" s="73" t="s">
        <v>28</v>
      </c>
      <c r="I625" s="72">
        <v>23</v>
      </c>
      <c r="J625" s="72">
        <v>453</v>
      </c>
      <c r="K625" s="72">
        <v>861</v>
      </c>
      <c r="L625" s="72">
        <v>2093</v>
      </c>
      <c r="M625" s="72">
        <v>2119</v>
      </c>
      <c r="N625" s="72">
        <v>5549</v>
      </c>
      <c r="O625">
        <v>140788</v>
      </c>
      <c r="P625">
        <v>3.9413870500326735E-2</v>
      </c>
      <c r="Q625">
        <v>3.3076831305177759E-2</v>
      </c>
      <c r="R625">
        <v>4657</v>
      </c>
      <c r="S625">
        <v>892</v>
      </c>
      <c r="T625">
        <v>0.19153961777968642</v>
      </c>
      <c r="U625" t="s">
        <v>137</v>
      </c>
      <c r="V625">
        <v>0</v>
      </c>
    </row>
    <row r="626" spans="1:22" ht="13.5" customHeight="1">
      <c r="A626" s="73" t="s">
        <v>267</v>
      </c>
      <c r="B626" s="72" t="s">
        <v>136</v>
      </c>
      <c r="C626" s="73" t="s">
        <v>71</v>
      </c>
      <c r="D626" s="72" t="s">
        <v>366</v>
      </c>
      <c r="E626" s="72" t="s">
        <v>361</v>
      </c>
      <c r="F626" s="72" t="s">
        <v>81</v>
      </c>
      <c r="G626" s="73" t="s">
        <v>28</v>
      </c>
      <c r="H626" s="73" t="s">
        <v>28</v>
      </c>
      <c r="I626" s="72">
        <v>28</v>
      </c>
      <c r="J626" s="72">
        <v>871</v>
      </c>
      <c r="K626" s="72">
        <v>1381</v>
      </c>
      <c r="L626" s="72">
        <v>3649</v>
      </c>
      <c r="M626" s="72">
        <v>4536</v>
      </c>
      <c r="N626" s="72">
        <v>10465</v>
      </c>
      <c r="O626">
        <v>138179</v>
      </c>
      <c r="P626">
        <v>7.5735097228956647E-2</v>
      </c>
      <c r="Q626">
        <v>5.7872255065076053E-2</v>
      </c>
      <c r="R626">
        <v>7997</v>
      </c>
      <c r="S626">
        <v>2468</v>
      </c>
      <c r="T626">
        <v>0.30861573089908712</v>
      </c>
      <c r="U626" t="s">
        <v>137</v>
      </c>
      <c r="V626">
        <v>0</v>
      </c>
    </row>
    <row r="627" spans="1:22" ht="13.5" customHeight="1">
      <c r="A627" s="73" t="s">
        <v>267</v>
      </c>
      <c r="B627" s="72" t="s">
        <v>136</v>
      </c>
      <c r="C627" s="73" t="s">
        <v>71</v>
      </c>
      <c r="D627" s="72" t="s">
        <v>366</v>
      </c>
      <c r="E627" s="72" t="s">
        <v>360</v>
      </c>
      <c r="F627" s="72" t="s">
        <v>82</v>
      </c>
      <c r="G627" s="73" t="s">
        <v>41</v>
      </c>
      <c r="H627" s="73" t="s">
        <v>41</v>
      </c>
      <c r="I627" s="72">
        <v>26</v>
      </c>
      <c r="J627" s="72">
        <v>10</v>
      </c>
      <c r="K627" s="72">
        <v>0</v>
      </c>
      <c r="L627" s="72">
        <v>1</v>
      </c>
      <c r="M627" s="72">
        <v>0</v>
      </c>
      <c r="N627" s="72">
        <v>37</v>
      </c>
      <c r="O627">
        <v>140788</v>
      </c>
      <c r="P627">
        <v>2.6280648918941953E-4</v>
      </c>
      <c r="Q627">
        <v>2.2986359032561615E-4</v>
      </c>
      <c r="R627">
        <v>32</v>
      </c>
      <c r="S627">
        <v>5</v>
      </c>
      <c r="T627">
        <v>0.15625</v>
      </c>
      <c r="U627" t="s">
        <v>137</v>
      </c>
      <c r="V627">
        <v>0</v>
      </c>
    </row>
    <row r="628" spans="1:22" ht="13.5" customHeight="1">
      <c r="A628" s="73" t="s">
        <v>267</v>
      </c>
      <c r="B628" s="72" t="s">
        <v>136</v>
      </c>
      <c r="C628" s="73" t="s">
        <v>71</v>
      </c>
      <c r="D628" s="72" t="s">
        <v>366</v>
      </c>
      <c r="E628" s="72" t="s">
        <v>361</v>
      </c>
      <c r="F628" s="72" t="s">
        <v>82</v>
      </c>
      <c r="G628" s="73" t="s">
        <v>41</v>
      </c>
      <c r="H628" s="73" t="s">
        <v>41</v>
      </c>
      <c r="I628" s="72">
        <v>23</v>
      </c>
      <c r="J628" s="72">
        <v>10</v>
      </c>
      <c r="K628" s="72">
        <v>0</v>
      </c>
      <c r="L628" s="72">
        <v>2</v>
      </c>
      <c r="M628" s="72">
        <v>0</v>
      </c>
      <c r="N628" s="72">
        <v>35</v>
      </c>
      <c r="O628">
        <v>138179</v>
      </c>
      <c r="P628">
        <v>2.532946395617279E-4</v>
      </c>
      <c r="Q628">
        <v>1.7732203200915994E-4</v>
      </c>
      <c r="R628">
        <v>25</v>
      </c>
      <c r="S628">
        <v>10</v>
      </c>
      <c r="T628">
        <v>0.39999999999999991</v>
      </c>
      <c r="U628" t="s">
        <v>137</v>
      </c>
      <c r="V628">
        <v>0</v>
      </c>
    </row>
    <row r="629" spans="1:22" ht="13.5" customHeight="1">
      <c r="A629" s="73" t="s">
        <v>267</v>
      </c>
      <c r="B629" s="72" t="s">
        <v>136</v>
      </c>
      <c r="C629" s="73" t="s">
        <v>71</v>
      </c>
      <c r="D629" s="72" t="s">
        <v>366</v>
      </c>
      <c r="E629" s="72" t="s">
        <v>360</v>
      </c>
      <c r="F629" s="72" t="s">
        <v>83</v>
      </c>
      <c r="G629" s="73" t="s">
        <v>27</v>
      </c>
      <c r="H629" s="73" t="s">
        <v>27</v>
      </c>
      <c r="I629" s="72">
        <v>5</v>
      </c>
      <c r="J629" s="72">
        <v>89</v>
      </c>
      <c r="K629" s="72">
        <v>56</v>
      </c>
      <c r="L629" s="72">
        <v>99</v>
      </c>
      <c r="M629" s="72">
        <v>86</v>
      </c>
      <c r="N629" s="72">
        <v>335</v>
      </c>
      <c r="O629">
        <v>140788</v>
      </c>
      <c r="P629">
        <v>2.379464158877177E-3</v>
      </c>
      <c r="Q629">
        <v>1.1184681460272012E-3</v>
      </c>
      <c r="R629">
        <v>157</v>
      </c>
      <c r="S629">
        <v>178</v>
      </c>
      <c r="T629">
        <v>1.1337579617834397</v>
      </c>
      <c r="U629" t="s">
        <v>137</v>
      </c>
      <c r="V629">
        <v>0</v>
      </c>
    </row>
    <row r="630" spans="1:22" ht="13.5" customHeight="1">
      <c r="A630" s="73" t="s">
        <v>267</v>
      </c>
      <c r="B630" s="72" t="s">
        <v>136</v>
      </c>
      <c r="C630" s="73" t="s">
        <v>71</v>
      </c>
      <c r="D630" s="72" t="s">
        <v>366</v>
      </c>
      <c r="E630" s="72" t="s">
        <v>361</v>
      </c>
      <c r="F630" s="72" t="s">
        <v>83</v>
      </c>
      <c r="G630" s="73" t="s">
        <v>27</v>
      </c>
      <c r="H630" s="73" t="s">
        <v>27</v>
      </c>
      <c r="I630" s="72">
        <v>2</v>
      </c>
      <c r="J630" s="72">
        <v>89</v>
      </c>
      <c r="K630" s="72">
        <v>84</v>
      </c>
      <c r="L630" s="72">
        <v>124</v>
      </c>
      <c r="M630" s="72">
        <v>181</v>
      </c>
      <c r="N630" s="72">
        <v>480</v>
      </c>
      <c r="O630">
        <v>138179</v>
      </c>
      <c r="P630">
        <v>3.4737550568465542E-3</v>
      </c>
      <c r="Q630">
        <v>1.8065455767641828E-3</v>
      </c>
      <c r="R630">
        <v>250</v>
      </c>
      <c r="S630">
        <v>230</v>
      </c>
      <c r="T630">
        <v>0.91999999999999993</v>
      </c>
      <c r="U630" t="s">
        <v>137</v>
      </c>
      <c r="V630">
        <v>0</v>
      </c>
    </row>
    <row r="631" spans="1:22" ht="13.5" customHeight="1">
      <c r="A631" s="73" t="s">
        <v>267</v>
      </c>
      <c r="B631" s="72" t="s">
        <v>136</v>
      </c>
      <c r="C631" s="73" t="s">
        <v>71</v>
      </c>
      <c r="D631" s="72" t="s">
        <v>366</v>
      </c>
      <c r="E631" s="72" t="s">
        <v>360</v>
      </c>
      <c r="F631" s="72" t="s">
        <v>84</v>
      </c>
      <c r="G631" s="73" t="s">
        <v>345</v>
      </c>
      <c r="H631" s="73" t="s">
        <v>33</v>
      </c>
      <c r="I631" s="72">
        <v>107</v>
      </c>
      <c r="J631" s="72">
        <v>533</v>
      </c>
      <c r="K631" s="72">
        <v>303</v>
      </c>
      <c r="L631" s="72">
        <v>517</v>
      </c>
      <c r="M631" s="72">
        <v>477</v>
      </c>
      <c r="N631" s="72">
        <v>1937</v>
      </c>
      <c r="O631">
        <v>140788</v>
      </c>
      <c r="P631">
        <v>1.3758274852970424E-2</v>
      </c>
      <c r="Q631">
        <v>1.1385225846706067E-2</v>
      </c>
      <c r="R631">
        <v>1603</v>
      </c>
      <c r="S631">
        <v>334</v>
      </c>
      <c r="T631">
        <v>0.20835932626325637</v>
      </c>
      <c r="U631" t="s">
        <v>137</v>
      </c>
      <c r="V631">
        <v>0</v>
      </c>
    </row>
    <row r="632" spans="1:22" ht="13.5" customHeight="1">
      <c r="A632" s="73" t="s">
        <v>267</v>
      </c>
      <c r="B632" s="72" t="s">
        <v>136</v>
      </c>
      <c r="C632" s="73" t="s">
        <v>71</v>
      </c>
      <c r="D632" s="72" t="s">
        <v>366</v>
      </c>
      <c r="E632" s="72" t="s">
        <v>361</v>
      </c>
      <c r="F632" s="72" t="s">
        <v>84</v>
      </c>
      <c r="G632" s="73" t="s">
        <v>345</v>
      </c>
      <c r="H632" s="73" t="s">
        <v>33</v>
      </c>
      <c r="I632" s="72">
        <v>76</v>
      </c>
      <c r="J632" s="72">
        <v>610</v>
      </c>
      <c r="K632" s="72">
        <v>322</v>
      </c>
      <c r="L632" s="72">
        <v>601</v>
      </c>
      <c r="M632" s="72">
        <v>922</v>
      </c>
      <c r="N632" s="72">
        <v>2531</v>
      </c>
      <c r="O632">
        <v>138179</v>
      </c>
      <c r="P632">
        <v>1.8316820935163809E-2</v>
      </c>
      <c r="Q632">
        <v>1.5026146348404538E-2</v>
      </c>
      <c r="R632">
        <v>2076</v>
      </c>
      <c r="S632">
        <v>455</v>
      </c>
      <c r="T632">
        <v>0.21917148362235062</v>
      </c>
      <c r="U632" t="s">
        <v>137</v>
      </c>
      <c r="V632">
        <v>0</v>
      </c>
    </row>
    <row r="633" spans="1:22" ht="13.5" customHeight="1">
      <c r="A633" s="73" t="s">
        <v>267</v>
      </c>
      <c r="B633" s="72" t="s">
        <v>136</v>
      </c>
      <c r="C633" s="73" t="s">
        <v>71</v>
      </c>
      <c r="D633" s="72" t="s">
        <v>366</v>
      </c>
      <c r="E633" s="72" t="s">
        <v>360</v>
      </c>
      <c r="F633" s="72" t="s">
        <v>85</v>
      </c>
      <c r="G633" s="73" t="s">
        <v>346</v>
      </c>
      <c r="H633" s="73" t="s">
        <v>25</v>
      </c>
      <c r="I633" s="72">
        <v>25</v>
      </c>
      <c r="J633" s="72">
        <v>138</v>
      </c>
      <c r="K633" s="72">
        <v>89</v>
      </c>
      <c r="L633" s="72">
        <v>208</v>
      </c>
      <c r="M633" s="72">
        <v>222</v>
      </c>
      <c r="N633" s="72">
        <v>682</v>
      </c>
      <c r="O633">
        <v>140788</v>
      </c>
      <c r="P633">
        <v>4.8441628547887606E-3</v>
      </c>
      <c r="Q633">
        <v>3.8479089328219231E-3</v>
      </c>
      <c r="R633">
        <v>542</v>
      </c>
      <c r="S633">
        <v>140</v>
      </c>
      <c r="T633">
        <v>0.25830258302583031</v>
      </c>
      <c r="U633" t="s">
        <v>137</v>
      </c>
      <c r="V633">
        <v>0</v>
      </c>
    </row>
    <row r="634" spans="1:22" ht="13.5" customHeight="1">
      <c r="A634" s="73" t="s">
        <v>267</v>
      </c>
      <c r="B634" s="72" t="s">
        <v>136</v>
      </c>
      <c r="C634" s="73" t="s">
        <v>71</v>
      </c>
      <c r="D634" s="72" t="s">
        <v>366</v>
      </c>
      <c r="E634" s="72" t="s">
        <v>361</v>
      </c>
      <c r="F634" s="72" t="s">
        <v>85</v>
      </c>
      <c r="G634" s="73" t="s">
        <v>346</v>
      </c>
      <c r="H634" s="73" t="s">
        <v>25</v>
      </c>
      <c r="I634" s="72">
        <v>23</v>
      </c>
      <c r="J634" s="72">
        <v>146</v>
      </c>
      <c r="K634" s="72">
        <v>140</v>
      </c>
      <c r="L634" s="72">
        <v>318</v>
      </c>
      <c r="M634" s="72">
        <v>614</v>
      </c>
      <c r="N634" s="72">
        <v>1241</v>
      </c>
      <c r="O634">
        <v>138179</v>
      </c>
      <c r="P634">
        <v>8.981104219888696E-3</v>
      </c>
      <c r="Q634">
        <v>8.4250239252977518E-3</v>
      </c>
      <c r="R634">
        <v>1164</v>
      </c>
      <c r="S634">
        <v>77</v>
      </c>
      <c r="T634">
        <v>6.615120274914088E-2</v>
      </c>
      <c r="U634" t="s">
        <v>137</v>
      </c>
      <c r="V634">
        <v>0</v>
      </c>
    </row>
    <row r="635" spans="1:22" ht="13.5" customHeight="1">
      <c r="A635" s="73" t="s">
        <v>267</v>
      </c>
      <c r="B635" s="72" t="s">
        <v>136</v>
      </c>
      <c r="C635" s="73" t="s">
        <v>71</v>
      </c>
      <c r="D635" s="72" t="s">
        <v>366</v>
      </c>
      <c r="E635" s="72" t="s">
        <v>360</v>
      </c>
      <c r="F635" s="72" t="s">
        <v>86</v>
      </c>
      <c r="G635" s="73" t="s">
        <v>347</v>
      </c>
      <c r="H635" s="73" t="s">
        <v>40</v>
      </c>
      <c r="I635" s="72">
        <v>1</v>
      </c>
      <c r="J635" s="72">
        <v>71</v>
      </c>
      <c r="K635" s="72">
        <v>81</v>
      </c>
      <c r="L635" s="72">
        <v>122</v>
      </c>
      <c r="M635" s="72">
        <v>50</v>
      </c>
      <c r="N635" s="72">
        <v>325</v>
      </c>
      <c r="O635">
        <v>140788</v>
      </c>
      <c r="P635">
        <v>2.3084353780151719E-3</v>
      </c>
      <c r="Q635">
        <v>1.340586000038578E-3</v>
      </c>
      <c r="R635">
        <v>189</v>
      </c>
      <c r="S635">
        <v>136</v>
      </c>
      <c r="T635">
        <v>0.71957671957671954</v>
      </c>
      <c r="U635" t="s">
        <v>137</v>
      </c>
      <c r="V635">
        <v>0</v>
      </c>
    </row>
    <row r="636" spans="1:22" ht="13.5" customHeight="1">
      <c r="A636" s="73" t="s">
        <v>267</v>
      </c>
      <c r="B636" s="72" t="s">
        <v>136</v>
      </c>
      <c r="C636" s="73" t="s">
        <v>71</v>
      </c>
      <c r="D636" s="72" t="s">
        <v>366</v>
      </c>
      <c r="E636" s="72" t="s">
        <v>361</v>
      </c>
      <c r="F636" s="72" t="s">
        <v>86</v>
      </c>
      <c r="G636" s="73" t="s">
        <v>347</v>
      </c>
      <c r="H636" s="73" t="s">
        <v>40</v>
      </c>
      <c r="I636" s="72">
        <v>2</v>
      </c>
      <c r="J636" s="72">
        <v>124</v>
      </c>
      <c r="K636" s="72">
        <v>78</v>
      </c>
      <c r="L636" s="72">
        <v>79</v>
      </c>
      <c r="M636" s="72">
        <v>41</v>
      </c>
      <c r="N636" s="72">
        <v>324</v>
      </c>
      <c r="O636">
        <v>138179</v>
      </c>
      <c r="P636">
        <v>2.3447846633714241E-3</v>
      </c>
      <c r="Q636">
        <v>1.3016328077373009E-3</v>
      </c>
      <c r="R636">
        <v>180</v>
      </c>
      <c r="S636">
        <v>144</v>
      </c>
      <c r="T636">
        <v>0.8</v>
      </c>
      <c r="U636" t="s">
        <v>137</v>
      </c>
      <c r="V636">
        <v>0</v>
      </c>
    </row>
    <row r="637" spans="1:22" ht="13.5" customHeight="1">
      <c r="A637" s="73" t="s">
        <v>267</v>
      </c>
      <c r="B637" s="72" t="s">
        <v>136</v>
      </c>
      <c r="C637" s="73" t="s">
        <v>71</v>
      </c>
      <c r="D637" s="72" t="s">
        <v>366</v>
      </c>
      <c r="E637" s="72" t="s">
        <v>360</v>
      </c>
      <c r="F637" s="72" t="s">
        <v>87</v>
      </c>
      <c r="G637" s="73" t="s">
        <v>348</v>
      </c>
      <c r="H637" s="73" t="s">
        <v>38</v>
      </c>
      <c r="I637" s="72">
        <v>8</v>
      </c>
      <c r="J637" s="72">
        <v>93</v>
      </c>
      <c r="K637" s="72">
        <v>41</v>
      </c>
      <c r="L637" s="72">
        <v>43</v>
      </c>
      <c r="M637" s="72">
        <v>20</v>
      </c>
      <c r="N637" s="72">
        <v>205</v>
      </c>
      <c r="O637">
        <v>140788</v>
      </c>
      <c r="P637">
        <v>1.4560900076711083E-3</v>
      </c>
      <c r="Q637">
        <v>1.4119820533122197E-3</v>
      </c>
      <c r="R637">
        <v>199</v>
      </c>
      <c r="S637">
        <v>6</v>
      </c>
      <c r="T637">
        <v>3.015075376884413E-2</v>
      </c>
      <c r="U637" t="s">
        <v>137</v>
      </c>
      <c r="V637">
        <v>0</v>
      </c>
    </row>
    <row r="638" spans="1:22" ht="13.5" customHeight="1">
      <c r="A638" s="73" t="s">
        <v>267</v>
      </c>
      <c r="B638" s="72" t="s">
        <v>136</v>
      </c>
      <c r="C638" s="73" t="s">
        <v>71</v>
      </c>
      <c r="D638" s="72" t="s">
        <v>366</v>
      </c>
      <c r="E638" s="72" t="s">
        <v>361</v>
      </c>
      <c r="F638" s="72" t="s">
        <v>87</v>
      </c>
      <c r="G638" s="73" t="s">
        <v>348</v>
      </c>
      <c r="H638" s="73" t="s">
        <v>38</v>
      </c>
      <c r="I638" s="72">
        <v>1</v>
      </c>
      <c r="J638" s="72">
        <v>88</v>
      </c>
      <c r="K638" s="72">
        <v>35</v>
      </c>
      <c r="L638" s="72">
        <v>38</v>
      </c>
      <c r="M638" s="72">
        <v>18</v>
      </c>
      <c r="N638" s="72">
        <v>180</v>
      </c>
      <c r="O638">
        <v>138179</v>
      </c>
      <c r="P638">
        <v>1.3026581463174579E-3</v>
      </c>
      <c r="Q638">
        <v>1.2779467655300485E-3</v>
      </c>
      <c r="R638">
        <v>177</v>
      </c>
      <c r="S638">
        <v>3</v>
      </c>
      <c r="T638">
        <v>1.6949152542372836E-2</v>
      </c>
      <c r="U638" t="s">
        <v>137</v>
      </c>
      <c r="V638">
        <v>0</v>
      </c>
    </row>
    <row r="639" spans="1:22" ht="13.5" customHeight="1">
      <c r="A639" s="73" t="s">
        <v>267</v>
      </c>
      <c r="B639" s="72" t="s">
        <v>136</v>
      </c>
      <c r="C639" s="73" t="s">
        <v>71</v>
      </c>
      <c r="D639" s="72" t="s">
        <v>366</v>
      </c>
      <c r="E639" s="72" t="s">
        <v>360</v>
      </c>
      <c r="F639" s="72" t="s">
        <v>88</v>
      </c>
      <c r="G639" s="73" t="s">
        <v>349</v>
      </c>
      <c r="H639" s="73" t="s">
        <v>34</v>
      </c>
      <c r="I639" s="72">
        <v>14</v>
      </c>
      <c r="J639" s="72">
        <v>69</v>
      </c>
      <c r="K639" s="72">
        <v>18</v>
      </c>
      <c r="L639" s="72">
        <v>41</v>
      </c>
      <c r="M639" s="72">
        <v>22</v>
      </c>
      <c r="N639" s="72">
        <v>164</v>
      </c>
      <c r="O639">
        <v>140788</v>
      </c>
      <c r="P639">
        <v>1.1648720061368867E-3</v>
      </c>
      <c r="Q639">
        <v>1.1176036370409718E-3</v>
      </c>
      <c r="R639">
        <v>157</v>
      </c>
      <c r="S639">
        <v>7</v>
      </c>
      <c r="T639">
        <v>4.4585987261146487E-2</v>
      </c>
      <c r="U639" t="s">
        <v>137</v>
      </c>
      <c r="V639">
        <v>0</v>
      </c>
    </row>
    <row r="640" spans="1:22" ht="13.5" customHeight="1">
      <c r="A640" s="73" t="s">
        <v>267</v>
      </c>
      <c r="B640" s="72" t="s">
        <v>136</v>
      </c>
      <c r="C640" s="73" t="s">
        <v>71</v>
      </c>
      <c r="D640" s="72" t="s">
        <v>366</v>
      </c>
      <c r="E640" s="72" t="s">
        <v>361</v>
      </c>
      <c r="F640" s="72" t="s">
        <v>88</v>
      </c>
      <c r="G640" s="73" t="s">
        <v>349</v>
      </c>
      <c r="H640" s="73" t="s">
        <v>34</v>
      </c>
      <c r="I640" s="72">
        <v>5</v>
      </c>
      <c r="J640" s="72">
        <v>49</v>
      </c>
      <c r="K640" s="72">
        <v>34</v>
      </c>
      <c r="L640" s="72">
        <v>40</v>
      </c>
      <c r="M640" s="72">
        <v>41</v>
      </c>
      <c r="N640" s="72">
        <v>169</v>
      </c>
      <c r="O640">
        <v>138179</v>
      </c>
      <c r="P640">
        <v>1.2230512595980576E-3</v>
      </c>
      <c r="Q640">
        <v>1.2230512595980576E-3</v>
      </c>
      <c r="R640">
        <v>169</v>
      </c>
      <c r="S640">
        <v>0</v>
      </c>
      <c r="T640">
        <v>0</v>
      </c>
      <c r="U640" t="s">
        <v>137</v>
      </c>
      <c r="V640">
        <v>0</v>
      </c>
    </row>
    <row r="641" spans="1:22" ht="13.5" customHeight="1">
      <c r="A641" s="73" t="s">
        <v>267</v>
      </c>
      <c r="B641" s="72" t="s">
        <v>136</v>
      </c>
      <c r="C641" s="73" t="s">
        <v>71</v>
      </c>
      <c r="D641" s="72" t="s">
        <v>366</v>
      </c>
      <c r="E641" s="72" t="s">
        <v>360</v>
      </c>
      <c r="F641" s="72" t="s">
        <v>89</v>
      </c>
      <c r="G641" s="73" t="s">
        <v>350</v>
      </c>
      <c r="H641" s="73" t="s">
        <v>39</v>
      </c>
      <c r="I641" s="72">
        <v>0</v>
      </c>
      <c r="J641" s="72">
        <v>7</v>
      </c>
      <c r="K641" s="72">
        <v>2</v>
      </c>
      <c r="L641" s="72">
        <v>11</v>
      </c>
      <c r="M641" s="72">
        <v>14</v>
      </c>
      <c r="N641" s="72">
        <v>34</v>
      </c>
      <c r="O641">
        <v>140788</v>
      </c>
      <c r="P641">
        <v>2.4149785493081798E-4</v>
      </c>
      <c r="Q641">
        <v>1.5175508049617312E-4</v>
      </c>
      <c r="R641">
        <v>21</v>
      </c>
      <c r="S641">
        <v>13</v>
      </c>
      <c r="T641">
        <v>0.61904761904761907</v>
      </c>
      <c r="U641" t="s">
        <v>137</v>
      </c>
      <c r="V641">
        <v>0</v>
      </c>
    </row>
    <row r="642" spans="1:22" ht="13.5" customHeight="1">
      <c r="A642" s="73" t="s">
        <v>267</v>
      </c>
      <c r="B642" s="72" t="s">
        <v>136</v>
      </c>
      <c r="C642" s="73" t="s">
        <v>71</v>
      </c>
      <c r="D642" s="72" t="s">
        <v>366</v>
      </c>
      <c r="E642" s="72" t="s">
        <v>361</v>
      </c>
      <c r="F642" s="72" t="s">
        <v>89</v>
      </c>
      <c r="G642" s="73" t="s">
        <v>350</v>
      </c>
      <c r="H642" s="73" t="s">
        <v>39</v>
      </c>
      <c r="I642" s="72">
        <v>0</v>
      </c>
      <c r="J642" s="72">
        <v>7</v>
      </c>
      <c r="K642" s="72">
        <v>6</v>
      </c>
      <c r="L642" s="72">
        <v>7</v>
      </c>
      <c r="M642" s="72">
        <v>28</v>
      </c>
      <c r="N642" s="72">
        <v>48</v>
      </c>
      <c r="O642">
        <v>138179</v>
      </c>
      <c r="P642">
        <v>3.4737550568465542E-4</v>
      </c>
      <c r="Q642">
        <v>2.0551288308885864E-4</v>
      </c>
      <c r="R642">
        <v>28</v>
      </c>
      <c r="S642">
        <v>20</v>
      </c>
      <c r="T642">
        <v>0.71428571428571419</v>
      </c>
      <c r="U642" t="s">
        <v>137</v>
      </c>
      <c r="V642">
        <v>0</v>
      </c>
    </row>
    <row r="643" spans="1:22" ht="13.5" customHeight="1">
      <c r="A643" s="73" t="s">
        <v>267</v>
      </c>
      <c r="B643" s="72" t="s">
        <v>136</v>
      </c>
      <c r="C643" s="73" t="s">
        <v>71</v>
      </c>
      <c r="D643" s="72" t="s">
        <v>366</v>
      </c>
      <c r="E643" s="72" t="s">
        <v>360</v>
      </c>
      <c r="F643" s="72" t="s">
        <v>90</v>
      </c>
      <c r="G643" s="73" t="s">
        <v>351</v>
      </c>
      <c r="H643" s="73" t="s">
        <v>37</v>
      </c>
      <c r="I643" s="72">
        <v>8</v>
      </c>
      <c r="J643" s="72">
        <v>60</v>
      </c>
      <c r="K643" s="72">
        <v>11</v>
      </c>
      <c r="L643" s="72">
        <v>13</v>
      </c>
      <c r="M643" s="72">
        <v>11</v>
      </c>
      <c r="N643" s="72">
        <v>103</v>
      </c>
      <c r="O643">
        <v>140788</v>
      </c>
      <c r="P643">
        <v>7.3159644287865448E-4</v>
      </c>
      <c r="Q643">
        <v>5.6475732480023276E-4</v>
      </c>
      <c r="R643">
        <v>80</v>
      </c>
      <c r="S643">
        <v>23</v>
      </c>
      <c r="T643">
        <v>0.28750000000000009</v>
      </c>
      <c r="U643" t="s">
        <v>137</v>
      </c>
      <c r="V643">
        <v>0</v>
      </c>
    </row>
    <row r="644" spans="1:22" ht="13.5" customHeight="1">
      <c r="A644" s="73" t="s">
        <v>267</v>
      </c>
      <c r="B644" s="72" t="s">
        <v>136</v>
      </c>
      <c r="C644" s="73" t="s">
        <v>71</v>
      </c>
      <c r="D644" s="72" t="s">
        <v>366</v>
      </c>
      <c r="E644" s="72" t="s">
        <v>361</v>
      </c>
      <c r="F644" s="72" t="s">
        <v>90</v>
      </c>
      <c r="G644" s="73" t="s">
        <v>351</v>
      </c>
      <c r="H644" s="73" t="s">
        <v>37</v>
      </c>
      <c r="I644" s="72">
        <v>10</v>
      </c>
      <c r="J644" s="72">
        <v>40</v>
      </c>
      <c r="K644" s="72">
        <v>14</v>
      </c>
      <c r="L644" s="72">
        <v>18</v>
      </c>
      <c r="M644" s="72">
        <v>17</v>
      </c>
      <c r="N644" s="72">
        <v>99</v>
      </c>
      <c r="O644">
        <v>138179</v>
      </c>
      <c r="P644">
        <v>7.1646198047460173E-4</v>
      </c>
      <c r="Q644">
        <v>5.7015251579797593E-4</v>
      </c>
      <c r="R644">
        <v>79</v>
      </c>
      <c r="S644">
        <v>20</v>
      </c>
      <c r="T644">
        <v>0.25316455696202533</v>
      </c>
      <c r="U644" t="s">
        <v>137</v>
      </c>
      <c r="V644">
        <v>0</v>
      </c>
    </row>
    <row r="645" spans="1:22" ht="13.5" customHeight="1">
      <c r="A645" s="73" t="s">
        <v>267</v>
      </c>
      <c r="B645" s="72" t="s">
        <v>136</v>
      </c>
      <c r="C645" s="73" t="s">
        <v>71</v>
      </c>
      <c r="D645" s="72" t="s">
        <v>366</v>
      </c>
      <c r="E645" s="72" t="s">
        <v>360</v>
      </c>
      <c r="F645" s="72" t="s">
        <v>91</v>
      </c>
      <c r="G645" s="73" t="s">
        <v>352</v>
      </c>
      <c r="H645" s="73" t="s">
        <v>29</v>
      </c>
      <c r="I645" s="72">
        <v>27</v>
      </c>
      <c r="J645" s="72">
        <v>180</v>
      </c>
      <c r="K645" s="72">
        <v>85</v>
      </c>
      <c r="L645" s="72">
        <v>149</v>
      </c>
      <c r="M645" s="72">
        <v>113</v>
      </c>
      <c r="N645" s="72">
        <v>554</v>
      </c>
      <c r="O645">
        <v>140788</v>
      </c>
      <c r="P645">
        <v>3.9349944597550932E-3</v>
      </c>
      <c r="Q645">
        <v>3.4150560725363876E-3</v>
      </c>
      <c r="R645">
        <v>481</v>
      </c>
      <c r="S645">
        <v>73</v>
      </c>
      <c r="T645">
        <v>0.15176715176715172</v>
      </c>
      <c r="U645" t="s">
        <v>137</v>
      </c>
      <c r="V645">
        <v>0</v>
      </c>
    </row>
    <row r="646" spans="1:22" ht="13.5" customHeight="1">
      <c r="A646" s="73" t="s">
        <v>267</v>
      </c>
      <c r="B646" s="72" t="s">
        <v>136</v>
      </c>
      <c r="C646" s="73" t="s">
        <v>71</v>
      </c>
      <c r="D646" s="72" t="s">
        <v>366</v>
      </c>
      <c r="E646" s="72" t="s">
        <v>361</v>
      </c>
      <c r="F646" s="72" t="s">
        <v>91</v>
      </c>
      <c r="G646" s="73" t="s">
        <v>352</v>
      </c>
      <c r="H646" s="73" t="s">
        <v>29</v>
      </c>
      <c r="I646" s="72">
        <v>22</v>
      </c>
      <c r="J646" s="72">
        <v>125</v>
      </c>
      <c r="K646" s="72">
        <v>97</v>
      </c>
      <c r="L646" s="72">
        <v>155</v>
      </c>
      <c r="M646" s="72">
        <v>184</v>
      </c>
      <c r="N646" s="72">
        <v>583</v>
      </c>
      <c r="O646">
        <v>138179</v>
      </c>
      <c r="P646">
        <v>4.2191649961282104E-3</v>
      </c>
      <c r="Q646">
        <v>3.3231791747438382E-3</v>
      </c>
      <c r="R646">
        <v>459</v>
      </c>
      <c r="S646">
        <v>124</v>
      </c>
      <c r="T646">
        <v>0.27015250544662317</v>
      </c>
      <c r="U646" t="s">
        <v>137</v>
      </c>
      <c r="V646">
        <v>0</v>
      </c>
    </row>
    <row r="647" spans="1:22" ht="13.5" customHeight="1">
      <c r="A647" s="73" t="s">
        <v>267</v>
      </c>
      <c r="B647" s="72" t="s">
        <v>136</v>
      </c>
      <c r="C647" s="73" t="s">
        <v>71</v>
      </c>
      <c r="D647" s="72" t="s">
        <v>366</v>
      </c>
      <c r="E647" s="72" t="s">
        <v>360</v>
      </c>
      <c r="F647" s="72" t="s">
        <v>92</v>
      </c>
      <c r="G647" s="73" t="s">
        <v>353</v>
      </c>
      <c r="H647" s="73" t="s">
        <v>30</v>
      </c>
      <c r="I647" s="72">
        <v>0</v>
      </c>
      <c r="J647" s="72">
        <v>58</v>
      </c>
      <c r="K647" s="72">
        <v>58</v>
      </c>
      <c r="L647" s="72">
        <v>88</v>
      </c>
      <c r="M647" s="72">
        <v>101</v>
      </c>
      <c r="N647" s="72">
        <v>305</v>
      </c>
      <c r="O647">
        <v>140788</v>
      </c>
      <c r="P647">
        <v>2.1663778162911611E-3</v>
      </c>
      <c r="Q647">
        <v>1.4829141023426633E-3</v>
      </c>
      <c r="R647">
        <v>209</v>
      </c>
      <c r="S647">
        <v>96</v>
      </c>
      <c r="T647">
        <v>0.45933014354066981</v>
      </c>
      <c r="U647" t="s">
        <v>137</v>
      </c>
      <c r="V647">
        <v>0</v>
      </c>
    </row>
    <row r="648" spans="1:22" ht="13.5" customHeight="1">
      <c r="A648" s="73" t="s">
        <v>267</v>
      </c>
      <c r="B648" s="72" t="s">
        <v>136</v>
      </c>
      <c r="C648" s="73" t="s">
        <v>71</v>
      </c>
      <c r="D648" s="72" t="s">
        <v>366</v>
      </c>
      <c r="E648" s="72" t="s">
        <v>361</v>
      </c>
      <c r="F648" s="72" t="s">
        <v>92</v>
      </c>
      <c r="G648" s="73" t="s">
        <v>353</v>
      </c>
      <c r="H648" s="73" t="s">
        <v>30</v>
      </c>
      <c r="I648" s="72">
        <v>0</v>
      </c>
      <c r="J648" s="72">
        <v>94</v>
      </c>
      <c r="K648" s="72">
        <v>95</v>
      </c>
      <c r="L648" s="72">
        <v>129</v>
      </c>
      <c r="M648" s="72">
        <v>182</v>
      </c>
      <c r="N648" s="72">
        <v>500</v>
      </c>
      <c r="O648">
        <v>138179</v>
      </c>
      <c r="P648">
        <v>3.6184948508818271E-3</v>
      </c>
      <c r="Q648">
        <v>2.6386975787045489E-3</v>
      </c>
      <c r="R648">
        <v>365</v>
      </c>
      <c r="S648">
        <v>135</v>
      </c>
      <c r="T648">
        <v>0.36986301369863006</v>
      </c>
      <c r="U648" t="s">
        <v>137</v>
      </c>
      <c r="V648">
        <v>0</v>
      </c>
    </row>
    <row r="649" spans="1:22" ht="13.5" customHeight="1">
      <c r="A649" s="73" t="s">
        <v>267</v>
      </c>
      <c r="B649" s="72" t="s">
        <v>136</v>
      </c>
      <c r="C649" s="73" t="s">
        <v>71</v>
      </c>
      <c r="D649" s="72" t="s">
        <v>366</v>
      </c>
      <c r="E649" s="72" t="s">
        <v>360</v>
      </c>
      <c r="F649" s="72" t="s">
        <v>93</v>
      </c>
      <c r="G649" s="73" t="s">
        <v>354</v>
      </c>
      <c r="H649" s="73" t="s">
        <v>42</v>
      </c>
      <c r="I649" s="72">
        <v>0</v>
      </c>
      <c r="J649" s="72">
        <v>10</v>
      </c>
      <c r="K649" s="72">
        <v>2</v>
      </c>
      <c r="L649" s="72">
        <v>13</v>
      </c>
      <c r="M649" s="72">
        <v>3</v>
      </c>
      <c r="N649" s="72">
        <v>28</v>
      </c>
      <c r="O649">
        <v>140788</v>
      </c>
      <c r="P649">
        <v>1.9888058641361479E-4</v>
      </c>
      <c r="Q649">
        <v>1.0541789410186882E-4</v>
      </c>
      <c r="R649">
        <v>15</v>
      </c>
      <c r="S649">
        <v>13</v>
      </c>
      <c r="T649">
        <v>0.8666666666666667</v>
      </c>
      <c r="U649" t="s">
        <v>137</v>
      </c>
      <c r="V649">
        <v>0</v>
      </c>
    </row>
    <row r="650" spans="1:22" ht="13.5" customHeight="1">
      <c r="A650" s="73" t="s">
        <v>267</v>
      </c>
      <c r="B650" s="72" t="s">
        <v>136</v>
      </c>
      <c r="C650" s="73" t="s">
        <v>71</v>
      </c>
      <c r="D650" s="72" t="s">
        <v>366</v>
      </c>
      <c r="E650" s="72" t="s">
        <v>361</v>
      </c>
      <c r="F650" s="72" t="s">
        <v>93</v>
      </c>
      <c r="G650" s="73" t="s">
        <v>354</v>
      </c>
      <c r="H650" s="73" t="s">
        <v>42</v>
      </c>
      <c r="I650" s="72">
        <v>1</v>
      </c>
      <c r="J650" s="72">
        <v>15</v>
      </c>
      <c r="K650" s="72">
        <v>13</v>
      </c>
      <c r="L650" s="72">
        <v>14</v>
      </c>
      <c r="M650" s="72">
        <v>4</v>
      </c>
      <c r="N650" s="72">
        <v>47</v>
      </c>
      <c r="O650">
        <v>138179</v>
      </c>
      <c r="P650">
        <v>3.4013851598289175E-4</v>
      </c>
      <c r="Q650">
        <v>1.2844555193053666E-4</v>
      </c>
      <c r="R650">
        <v>18</v>
      </c>
      <c r="S650">
        <v>29</v>
      </c>
      <c r="T650">
        <v>1.6111111111111112</v>
      </c>
      <c r="U650" t="s">
        <v>137</v>
      </c>
      <c r="V650">
        <v>0</v>
      </c>
    </row>
    <row r="651" spans="1:22" ht="13.5" customHeight="1">
      <c r="A651" s="73" t="s">
        <v>267</v>
      </c>
      <c r="B651" s="72" t="s">
        <v>136</v>
      </c>
      <c r="C651" s="73" t="s">
        <v>71</v>
      </c>
      <c r="D651" s="72" t="s">
        <v>366</v>
      </c>
      <c r="E651" s="72" t="s">
        <v>360</v>
      </c>
      <c r="F651" s="72" t="s">
        <v>94</v>
      </c>
      <c r="G651" s="73" t="s">
        <v>36</v>
      </c>
      <c r="H651" s="73" t="s">
        <v>36</v>
      </c>
      <c r="I651" s="72">
        <v>53</v>
      </c>
      <c r="J651" s="72">
        <v>74</v>
      </c>
      <c r="K651" s="72">
        <v>10</v>
      </c>
      <c r="L651" s="72">
        <v>4</v>
      </c>
      <c r="M651" s="72">
        <v>7</v>
      </c>
      <c r="N651" s="72">
        <v>148</v>
      </c>
      <c r="O651">
        <v>140788</v>
      </c>
      <c r="P651">
        <v>1.0512259567576781E-3</v>
      </c>
      <c r="Q651">
        <v>9.0732339598185356E-4</v>
      </c>
      <c r="R651">
        <v>128</v>
      </c>
      <c r="S651">
        <v>20</v>
      </c>
      <c r="T651">
        <v>0.15625</v>
      </c>
      <c r="U651" t="s">
        <v>137</v>
      </c>
      <c r="V651">
        <v>0</v>
      </c>
    </row>
    <row r="652" spans="1:22" ht="13.5" customHeight="1">
      <c r="A652" s="73" t="s">
        <v>267</v>
      </c>
      <c r="B652" s="72" t="s">
        <v>136</v>
      </c>
      <c r="C652" s="73" t="s">
        <v>71</v>
      </c>
      <c r="D652" s="72" t="s">
        <v>366</v>
      </c>
      <c r="E652" s="72" t="s">
        <v>361</v>
      </c>
      <c r="F652" s="72" t="s">
        <v>94</v>
      </c>
      <c r="G652" s="73" t="s">
        <v>36</v>
      </c>
      <c r="H652" s="73" t="s">
        <v>36</v>
      </c>
      <c r="I652" s="72">
        <v>36</v>
      </c>
      <c r="J652" s="72">
        <v>72</v>
      </c>
      <c r="K652" s="72">
        <v>9</v>
      </c>
      <c r="L652" s="72">
        <v>10</v>
      </c>
      <c r="M652" s="72">
        <v>16</v>
      </c>
      <c r="N652" s="72">
        <v>143</v>
      </c>
      <c r="O652">
        <v>138179</v>
      </c>
      <c r="P652">
        <v>1.0348895273522025E-3</v>
      </c>
      <c r="Q652">
        <v>6.1052108205611477E-4</v>
      </c>
      <c r="R652">
        <v>84</v>
      </c>
      <c r="S652">
        <v>59</v>
      </c>
      <c r="T652">
        <v>0.70238095238095233</v>
      </c>
      <c r="U652" t="s">
        <v>137</v>
      </c>
      <c r="V652">
        <v>0</v>
      </c>
    </row>
    <row r="653" spans="1:22" ht="13.5" customHeight="1">
      <c r="A653" s="73" t="s">
        <v>267</v>
      </c>
      <c r="B653" s="72" t="s">
        <v>136</v>
      </c>
      <c r="C653" s="73" t="s">
        <v>71</v>
      </c>
      <c r="D653" s="72" t="s">
        <v>366</v>
      </c>
      <c r="E653" s="72" t="s">
        <v>360</v>
      </c>
      <c r="F653" s="72" t="s">
        <v>95</v>
      </c>
      <c r="G653" s="73" t="s">
        <v>355</v>
      </c>
      <c r="H653" s="73" t="s">
        <v>43</v>
      </c>
      <c r="I653" s="72">
        <v>81</v>
      </c>
      <c r="J653" s="72">
        <v>86</v>
      </c>
      <c r="K653" s="72">
        <v>18</v>
      </c>
      <c r="L653" s="72">
        <v>11</v>
      </c>
      <c r="M653" s="72">
        <v>6</v>
      </c>
      <c r="N653" s="72">
        <v>202</v>
      </c>
      <c r="O653">
        <v>140788</v>
      </c>
      <c r="P653">
        <v>1.4347813734125069E-3</v>
      </c>
      <c r="Q653">
        <v>3.8789480867447722E-4</v>
      </c>
      <c r="R653">
        <v>55</v>
      </c>
      <c r="S653">
        <v>147</v>
      </c>
      <c r="T653">
        <v>2.6727272727272728</v>
      </c>
      <c r="U653" t="s">
        <v>137</v>
      </c>
      <c r="V653">
        <v>0</v>
      </c>
    </row>
    <row r="654" spans="1:22" ht="13.5" customHeight="1">
      <c r="A654" s="73" t="s">
        <v>267</v>
      </c>
      <c r="B654" s="72" t="s">
        <v>136</v>
      </c>
      <c r="C654" s="73" t="s">
        <v>71</v>
      </c>
      <c r="D654" s="72" t="s">
        <v>366</v>
      </c>
      <c r="E654" s="72" t="s">
        <v>361</v>
      </c>
      <c r="F654" s="72" t="s">
        <v>95</v>
      </c>
      <c r="G654" s="73" t="s">
        <v>355</v>
      </c>
      <c r="H654" s="73" t="s">
        <v>43</v>
      </c>
      <c r="I654" s="72">
        <v>44</v>
      </c>
      <c r="J654" s="72">
        <v>62</v>
      </c>
      <c r="K654" s="72">
        <v>11</v>
      </c>
      <c r="L654" s="72">
        <v>12</v>
      </c>
      <c r="M654" s="72">
        <v>5</v>
      </c>
      <c r="N654" s="72">
        <v>134</v>
      </c>
      <c r="O654">
        <v>138179</v>
      </c>
      <c r="P654">
        <v>9.6975662003632968E-4</v>
      </c>
      <c r="Q654">
        <v>3.2508311784263023E-4</v>
      </c>
      <c r="R654">
        <v>45</v>
      </c>
      <c r="S654">
        <v>89</v>
      </c>
      <c r="T654">
        <v>1.9777777777777779</v>
      </c>
      <c r="U654" t="s">
        <v>137</v>
      </c>
      <c r="V654">
        <v>0</v>
      </c>
    </row>
    <row r="655" spans="1:22" ht="13.5" customHeight="1">
      <c r="A655" s="73" t="s">
        <v>267</v>
      </c>
      <c r="B655" s="72" t="s">
        <v>136</v>
      </c>
      <c r="C655" s="73" t="s">
        <v>71</v>
      </c>
      <c r="D655" s="72" t="s">
        <v>366</v>
      </c>
      <c r="E655" s="72" t="s">
        <v>360</v>
      </c>
      <c r="F655" s="72" t="s">
        <v>96</v>
      </c>
      <c r="G655" s="73" t="s">
        <v>32</v>
      </c>
      <c r="H655" s="73" t="s">
        <v>32</v>
      </c>
      <c r="I655" s="72">
        <v>921</v>
      </c>
      <c r="J655" s="72">
        <v>700</v>
      </c>
      <c r="K655" s="72">
        <v>25</v>
      </c>
      <c r="L655" s="72">
        <v>20</v>
      </c>
      <c r="M655" s="72">
        <v>16</v>
      </c>
      <c r="N655" s="72">
        <v>1682</v>
      </c>
      <c r="O655">
        <v>140788</v>
      </c>
      <c r="P655">
        <v>1.1947040940989289E-2</v>
      </c>
      <c r="Q655">
        <v>5.0169086297646428E-3</v>
      </c>
      <c r="R655">
        <v>706</v>
      </c>
      <c r="S655">
        <v>976</v>
      </c>
      <c r="T655">
        <v>1.3824362606232294</v>
      </c>
      <c r="U655" t="s">
        <v>137</v>
      </c>
      <c r="V655">
        <v>1</v>
      </c>
    </row>
    <row r="656" spans="1:22" ht="13.5" customHeight="1">
      <c r="A656" s="73" t="s">
        <v>267</v>
      </c>
      <c r="B656" s="72" t="s">
        <v>136</v>
      </c>
      <c r="C656" s="73" t="s">
        <v>71</v>
      </c>
      <c r="D656" s="72" t="s">
        <v>366</v>
      </c>
      <c r="E656" s="72" t="s">
        <v>361</v>
      </c>
      <c r="F656" s="72" t="s">
        <v>96</v>
      </c>
      <c r="G656" s="73" t="s">
        <v>32</v>
      </c>
      <c r="H656" s="73" t="s">
        <v>32</v>
      </c>
      <c r="I656" s="72">
        <v>401</v>
      </c>
      <c r="J656" s="72">
        <v>743</v>
      </c>
      <c r="K656" s="72">
        <v>30</v>
      </c>
      <c r="L656" s="72">
        <v>34</v>
      </c>
      <c r="M656" s="72">
        <v>37</v>
      </c>
      <c r="N656" s="72">
        <v>1245</v>
      </c>
      <c r="O656">
        <v>138179</v>
      </c>
      <c r="P656">
        <v>9.0100521786957502E-3</v>
      </c>
      <c r="Q656">
        <v>3.3863603968607059E-3</v>
      </c>
      <c r="R656">
        <v>468</v>
      </c>
      <c r="S656">
        <v>777</v>
      </c>
      <c r="T656">
        <v>1.6602564102564101</v>
      </c>
      <c r="U656" t="s">
        <v>137</v>
      </c>
      <c r="V656">
        <v>1</v>
      </c>
    </row>
    <row r="657" spans="1:22" ht="13.5" customHeight="1">
      <c r="A657" s="73" t="s">
        <v>267</v>
      </c>
      <c r="B657" s="72" t="s">
        <v>136</v>
      </c>
      <c r="C657" s="73" t="s">
        <v>71</v>
      </c>
      <c r="D657" s="72" t="s">
        <v>366</v>
      </c>
      <c r="E657" s="72" t="s">
        <v>360</v>
      </c>
      <c r="F657" s="72" t="s">
        <v>97</v>
      </c>
      <c r="G657" s="73" t="s">
        <v>31</v>
      </c>
      <c r="H657" s="73" t="s">
        <v>31</v>
      </c>
      <c r="I657" s="72">
        <v>460</v>
      </c>
      <c r="J657" s="72">
        <v>928</v>
      </c>
      <c r="K657" s="72">
        <v>114</v>
      </c>
      <c r="L657" s="72">
        <v>201</v>
      </c>
      <c r="M657" s="72">
        <v>225</v>
      </c>
      <c r="N657" s="72">
        <v>1928</v>
      </c>
      <c r="O657">
        <v>140788</v>
      </c>
      <c r="P657">
        <v>1.3694348950194619E-2</v>
      </c>
      <c r="Q657">
        <v>3.7502467267583393E-3</v>
      </c>
      <c r="R657">
        <v>528</v>
      </c>
      <c r="S657">
        <v>1400</v>
      </c>
      <c r="T657">
        <v>2.6515151515151514</v>
      </c>
      <c r="U657" t="s">
        <v>137</v>
      </c>
      <c r="V657">
        <v>1</v>
      </c>
    </row>
    <row r="658" spans="1:22" ht="13.5" customHeight="1">
      <c r="A658" s="73" t="s">
        <v>267</v>
      </c>
      <c r="B658" s="72" t="s">
        <v>136</v>
      </c>
      <c r="C658" s="73" t="s">
        <v>71</v>
      </c>
      <c r="D658" s="72" t="s">
        <v>366</v>
      </c>
      <c r="E658" s="72" t="s">
        <v>361</v>
      </c>
      <c r="F658" s="72" t="s">
        <v>97</v>
      </c>
      <c r="G658" s="73" t="s">
        <v>31</v>
      </c>
      <c r="H658" s="73" t="s">
        <v>31</v>
      </c>
      <c r="I658" s="72">
        <v>225</v>
      </c>
      <c r="J658" s="72">
        <v>1063</v>
      </c>
      <c r="K658" s="72">
        <v>113</v>
      </c>
      <c r="L658" s="72">
        <v>260</v>
      </c>
      <c r="M658" s="72">
        <v>541</v>
      </c>
      <c r="N658" s="72">
        <v>2202</v>
      </c>
      <c r="O658">
        <v>138179</v>
      </c>
      <c r="P658">
        <v>1.5935851323283567E-2</v>
      </c>
      <c r="Q658">
        <v>5.6151384131618845E-3</v>
      </c>
      <c r="R658">
        <v>776</v>
      </c>
      <c r="S658">
        <v>1426</v>
      </c>
      <c r="T658">
        <v>1.8376288659793816</v>
      </c>
      <c r="U658" t="s">
        <v>137</v>
      </c>
      <c r="V658">
        <v>1</v>
      </c>
    </row>
    <row r="659" spans="1:22" ht="13.5" customHeight="1">
      <c r="A659" s="73" t="s">
        <v>267</v>
      </c>
      <c r="B659" s="72" t="s">
        <v>136</v>
      </c>
      <c r="C659" s="73" t="s">
        <v>71</v>
      </c>
      <c r="D659" s="72" t="s">
        <v>367</v>
      </c>
      <c r="E659" s="72" t="s">
        <v>360</v>
      </c>
      <c r="F659" s="72" t="s">
        <v>107</v>
      </c>
      <c r="G659" s="73" t="s">
        <v>49</v>
      </c>
      <c r="H659" s="73" t="s">
        <v>49</v>
      </c>
      <c r="I659" s="72">
        <v>12</v>
      </c>
      <c r="J659" s="72">
        <v>42</v>
      </c>
      <c r="K659" s="72">
        <v>27</v>
      </c>
      <c r="L659" s="72">
        <v>32</v>
      </c>
      <c r="M659" s="72">
        <v>76</v>
      </c>
      <c r="N659" s="72">
        <v>189</v>
      </c>
      <c r="O659">
        <v>140788</v>
      </c>
      <c r="P659">
        <v>1.3424439582918998E-3</v>
      </c>
      <c r="Q659">
        <v>9.3292910193358363E-4</v>
      </c>
      <c r="R659">
        <v>131</v>
      </c>
      <c r="S659">
        <v>58</v>
      </c>
      <c r="T659">
        <v>0.44274809160305351</v>
      </c>
      <c r="U659" t="s">
        <v>137</v>
      </c>
      <c r="V659">
        <v>0</v>
      </c>
    </row>
    <row r="660" spans="1:22" ht="13.5" customHeight="1">
      <c r="A660" s="73" t="s">
        <v>267</v>
      </c>
      <c r="B660" s="72" t="s">
        <v>136</v>
      </c>
      <c r="C660" s="73" t="s">
        <v>71</v>
      </c>
      <c r="D660" s="72" t="s">
        <v>367</v>
      </c>
      <c r="E660" s="72" t="s">
        <v>361</v>
      </c>
      <c r="F660" s="72" t="s">
        <v>107</v>
      </c>
      <c r="G660" s="73" t="s">
        <v>49</v>
      </c>
      <c r="H660" s="73" t="s">
        <v>49</v>
      </c>
      <c r="I660" s="72">
        <v>10</v>
      </c>
      <c r="J660" s="72">
        <v>37</v>
      </c>
      <c r="K660" s="72">
        <v>24</v>
      </c>
      <c r="L660" s="72">
        <v>62</v>
      </c>
      <c r="M660" s="72">
        <v>128</v>
      </c>
      <c r="N660" s="72">
        <v>261</v>
      </c>
      <c r="O660">
        <v>138179</v>
      </c>
      <c r="P660">
        <v>1.8888543121603138E-3</v>
      </c>
      <c r="Q660">
        <v>1.4229305254170965E-3</v>
      </c>
      <c r="R660">
        <v>197</v>
      </c>
      <c r="S660">
        <v>64</v>
      </c>
      <c r="T660">
        <v>0.32487309644670059</v>
      </c>
      <c r="U660" t="s">
        <v>137</v>
      </c>
      <c r="V660">
        <v>0</v>
      </c>
    </row>
    <row r="661" spans="1:22" ht="13.5" customHeight="1">
      <c r="A661" s="73" t="s">
        <v>267</v>
      </c>
      <c r="B661" s="72" t="s">
        <v>136</v>
      </c>
      <c r="C661" s="73" t="s">
        <v>71</v>
      </c>
      <c r="D661" s="72" t="s">
        <v>367</v>
      </c>
      <c r="E661" s="72" t="s">
        <v>360</v>
      </c>
      <c r="F661" s="72" t="s">
        <v>108</v>
      </c>
      <c r="G661" s="73" t="s">
        <v>356</v>
      </c>
      <c r="H661" s="73" t="s">
        <v>50</v>
      </c>
      <c r="I661" s="72">
        <v>3</v>
      </c>
      <c r="J661" s="72">
        <v>42</v>
      </c>
      <c r="K661" s="72">
        <v>13</v>
      </c>
      <c r="L661" s="72">
        <v>24</v>
      </c>
      <c r="M661" s="72">
        <v>42</v>
      </c>
      <c r="N661" s="72">
        <v>124</v>
      </c>
      <c r="O661">
        <v>140788</v>
      </c>
      <c r="P661">
        <v>8.8075688268886548E-4</v>
      </c>
      <c r="Q661">
        <v>5.7965294821355894E-4</v>
      </c>
      <c r="R661">
        <v>82</v>
      </c>
      <c r="S661">
        <v>42</v>
      </c>
      <c r="T661">
        <v>0.51219512195121952</v>
      </c>
      <c r="U661" t="s">
        <v>137</v>
      </c>
      <c r="V661">
        <v>0</v>
      </c>
    </row>
    <row r="662" spans="1:22" ht="13.5" customHeight="1">
      <c r="A662" s="73" t="s">
        <v>267</v>
      </c>
      <c r="B662" s="72" t="s">
        <v>136</v>
      </c>
      <c r="C662" s="73" t="s">
        <v>71</v>
      </c>
      <c r="D662" s="72" t="s">
        <v>367</v>
      </c>
      <c r="E662" s="72" t="s">
        <v>361</v>
      </c>
      <c r="F662" s="72" t="s">
        <v>108</v>
      </c>
      <c r="G662" s="73" t="s">
        <v>356</v>
      </c>
      <c r="H662" s="73" t="s">
        <v>50</v>
      </c>
      <c r="I662" s="72">
        <v>0</v>
      </c>
      <c r="J662" s="72">
        <v>33</v>
      </c>
      <c r="K662" s="72">
        <v>8</v>
      </c>
      <c r="L662" s="72">
        <v>52</v>
      </c>
      <c r="M662" s="72">
        <v>111</v>
      </c>
      <c r="N662" s="72">
        <v>204</v>
      </c>
      <c r="O662">
        <v>138179</v>
      </c>
      <c r="P662">
        <v>1.4763458991597855E-3</v>
      </c>
      <c r="Q662">
        <v>1.2915758497285608E-3</v>
      </c>
      <c r="R662">
        <v>178</v>
      </c>
      <c r="S662">
        <v>26</v>
      </c>
      <c r="T662">
        <v>0.14606741573033699</v>
      </c>
      <c r="U662" t="s">
        <v>137</v>
      </c>
      <c r="V662">
        <v>0</v>
      </c>
    </row>
    <row r="663" spans="1:22" ht="13.5" customHeight="1">
      <c r="A663" s="73" t="s">
        <v>267</v>
      </c>
      <c r="B663" s="72" t="s">
        <v>136</v>
      </c>
      <c r="C663" s="73" t="s">
        <v>71</v>
      </c>
      <c r="D663" s="72" t="s">
        <v>367</v>
      </c>
      <c r="E663" s="72" t="s">
        <v>360</v>
      </c>
      <c r="F663" s="72" t="s">
        <v>109</v>
      </c>
      <c r="G663" s="73" t="s">
        <v>51</v>
      </c>
      <c r="H663" s="73" t="s">
        <v>51</v>
      </c>
      <c r="I663" s="72">
        <v>0</v>
      </c>
      <c r="J663" s="72">
        <v>0</v>
      </c>
      <c r="K663" s="72">
        <v>2</v>
      </c>
      <c r="L663" s="72">
        <v>3</v>
      </c>
      <c r="M663" s="72">
        <v>2</v>
      </c>
      <c r="N663" s="72">
        <v>7</v>
      </c>
      <c r="O663">
        <v>140788</v>
      </c>
      <c r="P663">
        <v>4.9720146603403698E-5</v>
      </c>
      <c r="Q663">
        <v>6.0714918161349896E-5</v>
      </c>
      <c r="R663">
        <v>9</v>
      </c>
      <c r="S663">
        <v>-2</v>
      </c>
      <c r="T663">
        <v>-0.22222222222222221</v>
      </c>
      <c r="U663" t="s">
        <v>137</v>
      </c>
      <c r="V663">
        <v>0</v>
      </c>
    </row>
    <row r="664" spans="1:22" ht="13.5" customHeight="1">
      <c r="A664" s="73" t="s">
        <v>267</v>
      </c>
      <c r="B664" s="72" t="s">
        <v>136</v>
      </c>
      <c r="C664" s="73" t="s">
        <v>71</v>
      </c>
      <c r="D664" s="72" t="s">
        <v>367</v>
      </c>
      <c r="E664" s="72" t="s">
        <v>361</v>
      </c>
      <c r="F664" s="72" t="s">
        <v>109</v>
      </c>
      <c r="G664" s="73" t="s">
        <v>51</v>
      </c>
      <c r="H664" s="73" t="s">
        <v>51</v>
      </c>
      <c r="I664" s="72">
        <v>0</v>
      </c>
      <c r="J664" s="72">
        <v>3</v>
      </c>
      <c r="K664" s="72">
        <v>1</v>
      </c>
      <c r="L664" s="72">
        <v>6</v>
      </c>
      <c r="M664" s="72">
        <v>8</v>
      </c>
      <c r="N664" s="72">
        <v>18</v>
      </c>
      <c r="O664">
        <v>138179</v>
      </c>
      <c r="P664">
        <v>1.3026581463174578E-4</v>
      </c>
      <c r="Q664">
        <v>7.0243040921588693E-5</v>
      </c>
      <c r="R664">
        <v>10</v>
      </c>
      <c r="S664">
        <v>8</v>
      </c>
      <c r="T664">
        <v>0.8</v>
      </c>
      <c r="U664" t="s">
        <v>137</v>
      </c>
      <c r="V664">
        <v>0</v>
      </c>
    </row>
    <row r="665" spans="1:22" ht="13.5" customHeight="1">
      <c r="A665" s="73" t="s">
        <v>267</v>
      </c>
      <c r="B665" s="72" t="s">
        <v>138</v>
      </c>
      <c r="C665" s="73" t="s">
        <v>58</v>
      </c>
      <c r="D665" s="72" t="s">
        <v>366</v>
      </c>
      <c r="E665" s="72" t="s">
        <v>360</v>
      </c>
      <c r="F665" s="72" t="s">
        <v>78</v>
      </c>
      <c r="G665" s="73" t="s">
        <v>344</v>
      </c>
      <c r="H665" s="73" t="s">
        <v>35</v>
      </c>
      <c r="I665" s="72">
        <v>384</v>
      </c>
      <c r="J665" s="72">
        <v>648</v>
      </c>
      <c r="K665" s="72">
        <v>19</v>
      </c>
      <c r="L665" s="72">
        <v>9</v>
      </c>
      <c r="M665" s="72">
        <v>3</v>
      </c>
      <c r="N665" s="72">
        <v>1063</v>
      </c>
      <c r="O665">
        <v>145863</v>
      </c>
      <c r="P665">
        <v>7.287660338811076E-3</v>
      </c>
      <c r="Q665">
        <v>6.7803868389122836E-3</v>
      </c>
      <c r="R665">
        <v>989</v>
      </c>
      <c r="S665">
        <v>74</v>
      </c>
      <c r="T665">
        <v>7.4823053589484267E-2</v>
      </c>
      <c r="U665" t="s">
        <v>139</v>
      </c>
      <c r="V665">
        <v>0</v>
      </c>
    </row>
    <row r="666" spans="1:22" ht="13.5" customHeight="1">
      <c r="A666" s="73" t="s">
        <v>267</v>
      </c>
      <c r="B666" s="72" t="s">
        <v>138</v>
      </c>
      <c r="C666" s="73" t="s">
        <v>58</v>
      </c>
      <c r="D666" s="72" t="s">
        <v>366</v>
      </c>
      <c r="E666" s="72" t="s">
        <v>361</v>
      </c>
      <c r="F666" s="72" t="s">
        <v>78</v>
      </c>
      <c r="G666" s="73" t="s">
        <v>344</v>
      </c>
      <c r="H666" s="73" t="s">
        <v>35</v>
      </c>
      <c r="I666" s="72">
        <v>207</v>
      </c>
      <c r="J666" s="72">
        <v>1132</v>
      </c>
      <c r="K666" s="72">
        <v>41</v>
      </c>
      <c r="L666" s="72">
        <v>8</v>
      </c>
      <c r="M666" s="72">
        <v>7</v>
      </c>
      <c r="N666" s="72">
        <v>1395</v>
      </c>
      <c r="O666">
        <v>142524</v>
      </c>
      <c r="P666">
        <v>9.7878252083859561E-3</v>
      </c>
      <c r="Q666">
        <v>9.7878252083859561E-3</v>
      </c>
      <c r="R666">
        <v>1395</v>
      </c>
      <c r="S666">
        <v>0</v>
      </c>
      <c r="T666">
        <v>0</v>
      </c>
      <c r="U666" t="s">
        <v>139</v>
      </c>
      <c r="V666">
        <v>0</v>
      </c>
    </row>
    <row r="667" spans="1:22" ht="13.5" customHeight="1">
      <c r="A667" s="73" t="s">
        <v>267</v>
      </c>
      <c r="B667" s="72" t="s">
        <v>138</v>
      </c>
      <c r="C667" s="73" t="s">
        <v>58</v>
      </c>
      <c r="D667" s="72" t="s">
        <v>366</v>
      </c>
      <c r="E667" s="72" t="s">
        <v>360</v>
      </c>
      <c r="F667" s="72" t="s">
        <v>80</v>
      </c>
      <c r="G667" s="73" t="s">
        <v>26</v>
      </c>
      <c r="H667" s="73" t="s">
        <v>26</v>
      </c>
      <c r="I667" s="72">
        <v>1</v>
      </c>
      <c r="J667" s="72">
        <v>8</v>
      </c>
      <c r="K667" s="72">
        <v>8</v>
      </c>
      <c r="L667" s="72">
        <v>31</v>
      </c>
      <c r="M667" s="72">
        <v>25</v>
      </c>
      <c r="N667" s="72">
        <v>73</v>
      </c>
      <c r="O667">
        <v>145863</v>
      </c>
      <c r="P667">
        <v>5.0046961875184243E-4</v>
      </c>
      <c r="Q667">
        <v>9.5893151573268572E-4</v>
      </c>
      <c r="R667">
        <v>140</v>
      </c>
      <c r="S667">
        <v>-67</v>
      </c>
      <c r="T667">
        <v>-0.47857142857142854</v>
      </c>
      <c r="U667" t="s">
        <v>139</v>
      </c>
      <c r="V667">
        <v>0</v>
      </c>
    </row>
    <row r="668" spans="1:22" ht="13.5" customHeight="1">
      <c r="A668" s="73" t="s">
        <v>267</v>
      </c>
      <c r="B668" s="72" t="s">
        <v>138</v>
      </c>
      <c r="C668" s="73" t="s">
        <v>58</v>
      </c>
      <c r="D668" s="72" t="s">
        <v>366</v>
      </c>
      <c r="E668" s="72" t="s">
        <v>361</v>
      </c>
      <c r="F668" s="72" t="s">
        <v>80</v>
      </c>
      <c r="G668" s="73" t="s">
        <v>26</v>
      </c>
      <c r="H668" s="73" t="s">
        <v>26</v>
      </c>
      <c r="I668" s="72">
        <v>1</v>
      </c>
      <c r="J668" s="72">
        <v>6</v>
      </c>
      <c r="K668" s="72">
        <v>16</v>
      </c>
      <c r="L668" s="72">
        <v>34</v>
      </c>
      <c r="M668" s="72">
        <v>47</v>
      </c>
      <c r="N668" s="72">
        <v>104</v>
      </c>
      <c r="O668">
        <v>142524</v>
      </c>
      <c r="P668">
        <v>7.2970166428110357E-4</v>
      </c>
      <c r="Q668">
        <v>2.0154466291270501E-3</v>
      </c>
      <c r="R668">
        <v>287</v>
      </c>
      <c r="S668">
        <v>-183</v>
      </c>
      <c r="T668">
        <v>-0.6376306620209059</v>
      </c>
      <c r="U668" t="s">
        <v>139</v>
      </c>
      <c r="V668">
        <v>0</v>
      </c>
    </row>
    <row r="669" spans="1:22" ht="13.5" customHeight="1">
      <c r="A669" s="73" t="s">
        <v>267</v>
      </c>
      <c r="B669" s="72" t="s">
        <v>138</v>
      </c>
      <c r="C669" s="73" t="s">
        <v>58</v>
      </c>
      <c r="D669" s="72" t="s">
        <v>366</v>
      </c>
      <c r="E669" s="72" t="s">
        <v>360</v>
      </c>
      <c r="F669" s="72" t="s">
        <v>81</v>
      </c>
      <c r="G669" s="73" t="s">
        <v>28</v>
      </c>
      <c r="H669" s="73" t="s">
        <v>28</v>
      </c>
      <c r="I669" s="72">
        <v>24</v>
      </c>
      <c r="J669" s="72">
        <v>392</v>
      </c>
      <c r="K669" s="72">
        <v>874</v>
      </c>
      <c r="L669" s="72">
        <v>2047</v>
      </c>
      <c r="M669" s="72">
        <v>1753</v>
      </c>
      <c r="N669" s="72">
        <v>5090</v>
      </c>
      <c r="O669">
        <v>145863</v>
      </c>
      <c r="P669">
        <v>3.4895758348587373E-2</v>
      </c>
      <c r="Q669">
        <v>3.3076831305177759E-2</v>
      </c>
      <c r="R669">
        <v>4825</v>
      </c>
      <c r="S669">
        <v>265</v>
      </c>
      <c r="T669">
        <v>5.492227979274622E-2</v>
      </c>
      <c r="U669" t="s">
        <v>139</v>
      </c>
      <c r="V669">
        <v>0</v>
      </c>
    </row>
    <row r="670" spans="1:22" ht="13.5" customHeight="1">
      <c r="A670" s="73" t="s">
        <v>267</v>
      </c>
      <c r="B670" s="72" t="s">
        <v>138</v>
      </c>
      <c r="C670" s="73" t="s">
        <v>58</v>
      </c>
      <c r="D670" s="72" t="s">
        <v>366</v>
      </c>
      <c r="E670" s="72" t="s">
        <v>361</v>
      </c>
      <c r="F670" s="72" t="s">
        <v>81</v>
      </c>
      <c r="G670" s="73" t="s">
        <v>28</v>
      </c>
      <c r="H670" s="73" t="s">
        <v>28</v>
      </c>
      <c r="I670" s="72">
        <v>17</v>
      </c>
      <c r="J670" s="72">
        <v>648</v>
      </c>
      <c r="K670" s="72">
        <v>1200</v>
      </c>
      <c r="L670" s="72">
        <v>3268</v>
      </c>
      <c r="M670" s="72">
        <v>4145</v>
      </c>
      <c r="N670" s="72">
        <v>9278</v>
      </c>
      <c r="O670">
        <v>142524</v>
      </c>
      <c r="P670">
        <v>6.50978080884623E-2</v>
      </c>
      <c r="Q670">
        <v>5.7872255065076053E-2</v>
      </c>
      <c r="R670">
        <v>8248</v>
      </c>
      <c r="S670">
        <v>1030</v>
      </c>
      <c r="T670">
        <v>0.12487875848690599</v>
      </c>
      <c r="U670" t="s">
        <v>139</v>
      </c>
      <c r="V670">
        <v>0</v>
      </c>
    </row>
    <row r="671" spans="1:22" ht="13.5" customHeight="1">
      <c r="A671" s="73" t="s">
        <v>267</v>
      </c>
      <c r="B671" s="72" t="s">
        <v>138</v>
      </c>
      <c r="C671" s="73" t="s">
        <v>58</v>
      </c>
      <c r="D671" s="72" t="s">
        <v>366</v>
      </c>
      <c r="E671" s="72" t="s">
        <v>360</v>
      </c>
      <c r="F671" s="72" t="s">
        <v>82</v>
      </c>
      <c r="G671" s="73" t="s">
        <v>41</v>
      </c>
      <c r="H671" s="73" t="s">
        <v>41</v>
      </c>
      <c r="I671" s="72">
        <v>24</v>
      </c>
      <c r="J671" s="72">
        <v>14</v>
      </c>
      <c r="K671" s="72">
        <v>0</v>
      </c>
      <c r="L671" s="72">
        <v>0</v>
      </c>
      <c r="M671" s="72">
        <v>0</v>
      </c>
      <c r="N671" s="72">
        <v>38</v>
      </c>
      <c r="O671">
        <v>145863</v>
      </c>
      <c r="P671">
        <v>2.6051843167904131E-4</v>
      </c>
      <c r="Q671">
        <v>2.2986359032561615E-4</v>
      </c>
      <c r="R671">
        <v>34</v>
      </c>
      <c r="S671">
        <v>4</v>
      </c>
      <c r="T671">
        <v>0.11764705882352944</v>
      </c>
      <c r="U671" t="s">
        <v>139</v>
      </c>
      <c r="V671">
        <v>0</v>
      </c>
    </row>
    <row r="672" spans="1:22" ht="13.5" customHeight="1">
      <c r="A672" s="73" t="s">
        <v>267</v>
      </c>
      <c r="B672" s="72" t="s">
        <v>138</v>
      </c>
      <c r="C672" s="73" t="s">
        <v>58</v>
      </c>
      <c r="D672" s="72" t="s">
        <v>366</v>
      </c>
      <c r="E672" s="72" t="s">
        <v>361</v>
      </c>
      <c r="F672" s="72" t="s">
        <v>82</v>
      </c>
      <c r="G672" s="73" t="s">
        <v>41</v>
      </c>
      <c r="H672" s="73" t="s">
        <v>41</v>
      </c>
      <c r="I672" s="72">
        <v>22</v>
      </c>
      <c r="J672" s="72">
        <v>6</v>
      </c>
      <c r="K672" s="72">
        <v>0</v>
      </c>
      <c r="L672" s="72">
        <v>0</v>
      </c>
      <c r="M672" s="72">
        <v>0</v>
      </c>
      <c r="N672" s="72">
        <v>28</v>
      </c>
      <c r="O672">
        <v>142524</v>
      </c>
      <c r="P672">
        <v>1.9645814038337403E-4</v>
      </c>
      <c r="Q672">
        <v>1.7732203200915994E-4</v>
      </c>
      <c r="R672">
        <v>25</v>
      </c>
      <c r="S672">
        <v>3</v>
      </c>
      <c r="T672">
        <v>0.12000000000000011</v>
      </c>
      <c r="U672" t="s">
        <v>139</v>
      </c>
      <c r="V672">
        <v>0</v>
      </c>
    </row>
    <row r="673" spans="1:22" ht="13.5" customHeight="1">
      <c r="A673" s="73" t="s">
        <v>267</v>
      </c>
      <c r="B673" s="72" t="s">
        <v>138</v>
      </c>
      <c r="C673" s="73" t="s">
        <v>58</v>
      </c>
      <c r="D673" s="72" t="s">
        <v>366</v>
      </c>
      <c r="E673" s="72" t="s">
        <v>360</v>
      </c>
      <c r="F673" s="72" t="s">
        <v>83</v>
      </c>
      <c r="G673" s="73" t="s">
        <v>27</v>
      </c>
      <c r="H673" s="73" t="s">
        <v>27</v>
      </c>
      <c r="I673" s="72">
        <v>1</v>
      </c>
      <c r="J673" s="72">
        <v>78</v>
      </c>
      <c r="K673" s="72">
        <v>52</v>
      </c>
      <c r="L673" s="72">
        <v>80</v>
      </c>
      <c r="M673" s="72">
        <v>51</v>
      </c>
      <c r="N673" s="72">
        <v>262</v>
      </c>
      <c r="O673">
        <v>145863</v>
      </c>
      <c r="P673">
        <v>1.7962060289449689E-3</v>
      </c>
      <c r="Q673">
        <v>1.1184681460272012E-3</v>
      </c>
      <c r="R673">
        <v>163</v>
      </c>
      <c r="S673">
        <v>99</v>
      </c>
      <c r="T673">
        <v>0.6073619631901841</v>
      </c>
      <c r="U673" t="s">
        <v>139</v>
      </c>
      <c r="V673">
        <v>0</v>
      </c>
    </row>
    <row r="674" spans="1:22" ht="13.5" customHeight="1">
      <c r="A674" s="73" t="s">
        <v>267</v>
      </c>
      <c r="B674" s="72" t="s">
        <v>138</v>
      </c>
      <c r="C674" s="73" t="s">
        <v>58</v>
      </c>
      <c r="D674" s="72" t="s">
        <v>366</v>
      </c>
      <c r="E674" s="72" t="s">
        <v>361</v>
      </c>
      <c r="F674" s="72" t="s">
        <v>83</v>
      </c>
      <c r="G674" s="73" t="s">
        <v>27</v>
      </c>
      <c r="H674" s="73" t="s">
        <v>27</v>
      </c>
      <c r="I674" s="72">
        <v>0</v>
      </c>
      <c r="J674" s="72">
        <v>113</v>
      </c>
      <c r="K674" s="72">
        <v>81</v>
      </c>
      <c r="L674" s="72">
        <v>123</v>
      </c>
      <c r="M674" s="72">
        <v>160</v>
      </c>
      <c r="N674" s="72">
        <v>477</v>
      </c>
      <c r="O674">
        <v>142524</v>
      </c>
      <c r="P674">
        <v>3.3468047486739077E-3</v>
      </c>
      <c r="Q674">
        <v>1.8065455767641828E-3</v>
      </c>
      <c r="R674">
        <v>257</v>
      </c>
      <c r="S674">
        <v>220</v>
      </c>
      <c r="T674">
        <v>0.85603112840466933</v>
      </c>
      <c r="U674" t="s">
        <v>139</v>
      </c>
      <c r="V674">
        <v>0</v>
      </c>
    </row>
    <row r="675" spans="1:22" ht="13.5" customHeight="1">
      <c r="A675" s="73" t="s">
        <v>267</v>
      </c>
      <c r="B675" s="72" t="s">
        <v>138</v>
      </c>
      <c r="C675" s="73" t="s">
        <v>58</v>
      </c>
      <c r="D675" s="72" t="s">
        <v>366</v>
      </c>
      <c r="E675" s="72" t="s">
        <v>360</v>
      </c>
      <c r="F675" s="72" t="s">
        <v>84</v>
      </c>
      <c r="G675" s="73" t="s">
        <v>345</v>
      </c>
      <c r="H675" s="73" t="s">
        <v>33</v>
      </c>
      <c r="I675" s="72">
        <v>107</v>
      </c>
      <c r="J675" s="72">
        <v>466</v>
      </c>
      <c r="K675" s="72">
        <v>339</v>
      </c>
      <c r="L675" s="72">
        <v>546</v>
      </c>
      <c r="M675" s="72">
        <v>420</v>
      </c>
      <c r="N675" s="72">
        <v>1878</v>
      </c>
      <c r="O675">
        <v>145863</v>
      </c>
      <c r="P675">
        <v>1.2875095123506304E-2</v>
      </c>
      <c r="Q675">
        <v>1.1385225846706067E-2</v>
      </c>
      <c r="R675">
        <v>1661</v>
      </c>
      <c r="S675">
        <v>217</v>
      </c>
      <c r="T675">
        <v>0.13064419024683915</v>
      </c>
      <c r="U675" t="s">
        <v>139</v>
      </c>
      <c r="V675">
        <v>0</v>
      </c>
    </row>
    <row r="676" spans="1:22" ht="13.5" customHeight="1">
      <c r="A676" s="73" t="s">
        <v>267</v>
      </c>
      <c r="B676" s="72" t="s">
        <v>138</v>
      </c>
      <c r="C676" s="73" t="s">
        <v>58</v>
      </c>
      <c r="D676" s="72" t="s">
        <v>366</v>
      </c>
      <c r="E676" s="72" t="s">
        <v>361</v>
      </c>
      <c r="F676" s="72" t="s">
        <v>84</v>
      </c>
      <c r="G676" s="73" t="s">
        <v>345</v>
      </c>
      <c r="H676" s="73" t="s">
        <v>33</v>
      </c>
      <c r="I676" s="72">
        <v>75</v>
      </c>
      <c r="J676" s="72">
        <v>488</v>
      </c>
      <c r="K676" s="72">
        <v>345</v>
      </c>
      <c r="L676" s="72">
        <v>646</v>
      </c>
      <c r="M676" s="72">
        <v>1012</v>
      </c>
      <c r="N676" s="72">
        <v>2566</v>
      </c>
      <c r="O676">
        <v>142524</v>
      </c>
      <c r="P676">
        <v>1.8003985293704918E-2</v>
      </c>
      <c r="Q676">
        <v>1.5026146348404538E-2</v>
      </c>
      <c r="R676">
        <v>2142</v>
      </c>
      <c r="S676">
        <v>424</v>
      </c>
      <c r="T676">
        <v>0.1979458450046685</v>
      </c>
      <c r="U676" t="s">
        <v>139</v>
      </c>
      <c r="V676">
        <v>0</v>
      </c>
    </row>
    <row r="677" spans="1:22" ht="13.5" customHeight="1">
      <c r="A677" s="73" t="s">
        <v>267</v>
      </c>
      <c r="B677" s="72" t="s">
        <v>138</v>
      </c>
      <c r="C677" s="73" t="s">
        <v>58</v>
      </c>
      <c r="D677" s="72" t="s">
        <v>366</v>
      </c>
      <c r="E677" s="72" t="s">
        <v>360</v>
      </c>
      <c r="F677" s="72" t="s">
        <v>85</v>
      </c>
      <c r="G677" s="73" t="s">
        <v>346</v>
      </c>
      <c r="H677" s="73" t="s">
        <v>25</v>
      </c>
      <c r="I677" s="72">
        <v>8</v>
      </c>
      <c r="J677" s="72">
        <v>41</v>
      </c>
      <c r="K677" s="72">
        <v>46</v>
      </c>
      <c r="L677" s="72">
        <v>92</v>
      </c>
      <c r="M677" s="72">
        <v>69</v>
      </c>
      <c r="N677" s="72">
        <v>256</v>
      </c>
      <c r="O677">
        <v>145863</v>
      </c>
      <c r="P677">
        <v>1.7550715397324887E-3</v>
      </c>
      <c r="Q677">
        <v>3.8479089328219231E-3</v>
      </c>
      <c r="R677">
        <v>561</v>
      </c>
      <c r="S677">
        <v>-305</v>
      </c>
      <c r="T677">
        <v>-0.54367201426024958</v>
      </c>
      <c r="U677" t="s">
        <v>139</v>
      </c>
      <c r="V677">
        <v>0</v>
      </c>
    </row>
    <row r="678" spans="1:22" ht="13.5" customHeight="1">
      <c r="A678" s="73" t="s">
        <v>267</v>
      </c>
      <c r="B678" s="72" t="s">
        <v>138</v>
      </c>
      <c r="C678" s="73" t="s">
        <v>58</v>
      </c>
      <c r="D678" s="72" t="s">
        <v>366</v>
      </c>
      <c r="E678" s="72" t="s">
        <v>361</v>
      </c>
      <c r="F678" s="72" t="s">
        <v>85</v>
      </c>
      <c r="G678" s="73" t="s">
        <v>346</v>
      </c>
      <c r="H678" s="73" t="s">
        <v>25</v>
      </c>
      <c r="I678" s="72">
        <v>12</v>
      </c>
      <c r="J678" s="72">
        <v>43</v>
      </c>
      <c r="K678" s="72">
        <v>43</v>
      </c>
      <c r="L678" s="72">
        <v>110</v>
      </c>
      <c r="M678" s="72">
        <v>166</v>
      </c>
      <c r="N678" s="72">
        <v>374</v>
      </c>
      <c r="O678">
        <v>142524</v>
      </c>
      <c r="P678">
        <v>2.6241194465493529E-3</v>
      </c>
      <c r="Q678">
        <v>8.4250239252977518E-3</v>
      </c>
      <c r="R678">
        <v>1201</v>
      </c>
      <c r="S678">
        <v>-827</v>
      </c>
      <c r="T678">
        <v>-0.6885928393005829</v>
      </c>
      <c r="U678" t="s">
        <v>139</v>
      </c>
      <c r="V678">
        <v>1</v>
      </c>
    </row>
    <row r="679" spans="1:22" ht="13.5" customHeight="1">
      <c r="A679" s="73" t="s">
        <v>267</v>
      </c>
      <c r="B679" s="72" t="s">
        <v>138</v>
      </c>
      <c r="C679" s="73" t="s">
        <v>58</v>
      </c>
      <c r="D679" s="72" t="s">
        <v>366</v>
      </c>
      <c r="E679" s="72" t="s">
        <v>360</v>
      </c>
      <c r="F679" s="72" t="s">
        <v>86</v>
      </c>
      <c r="G679" s="73" t="s">
        <v>347</v>
      </c>
      <c r="H679" s="73" t="s">
        <v>40</v>
      </c>
      <c r="I679" s="72">
        <v>1</v>
      </c>
      <c r="J679" s="72">
        <v>68</v>
      </c>
      <c r="K679" s="72">
        <v>55</v>
      </c>
      <c r="L679" s="72">
        <v>83</v>
      </c>
      <c r="M679" s="72">
        <v>30</v>
      </c>
      <c r="N679" s="72">
        <v>237</v>
      </c>
      <c r="O679">
        <v>145863</v>
      </c>
      <c r="P679">
        <v>1.624812323892968E-3</v>
      </c>
      <c r="Q679">
        <v>1.340586000038578E-3</v>
      </c>
      <c r="R679">
        <v>196</v>
      </c>
      <c r="S679">
        <v>41</v>
      </c>
      <c r="T679">
        <v>0.20918367346938771</v>
      </c>
      <c r="U679" t="s">
        <v>139</v>
      </c>
      <c r="V679">
        <v>0</v>
      </c>
    </row>
    <row r="680" spans="1:22" ht="13.5" customHeight="1">
      <c r="A680" s="73" t="s">
        <v>267</v>
      </c>
      <c r="B680" s="72" t="s">
        <v>138</v>
      </c>
      <c r="C680" s="73" t="s">
        <v>58</v>
      </c>
      <c r="D680" s="72" t="s">
        <v>366</v>
      </c>
      <c r="E680" s="72" t="s">
        <v>361</v>
      </c>
      <c r="F680" s="72" t="s">
        <v>86</v>
      </c>
      <c r="G680" s="73" t="s">
        <v>347</v>
      </c>
      <c r="H680" s="73" t="s">
        <v>40</v>
      </c>
      <c r="I680" s="72">
        <v>0</v>
      </c>
      <c r="J680" s="72">
        <v>113</v>
      </c>
      <c r="K680" s="72">
        <v>54</v>
      </c>
      <c r="L680" s="72">
        <v>62</v>
      </c>
      <c r="M680" s="72">
        <v>20</v>
      </c>
      <c r="N680" s="72">
        <v>249</v>
      </c>
      <c r="O680">
        <v>142524</v>
      </c>
      <c r="P680">
        <v>1.7470741769807191E-3</v>
      </c>
      <c r="Q680">
        <v>1.3016328077373009E-3</v>
      </c>
      <c r="R680">
        <v>186</v>
      </c>
      <c r="S680">
        <v>63</v>
      </c>
      <c r="T680">
        <v>0.33870967741935476</v>
      </c>
      <c r="U680" t="s">
        <v>139</v>
      </c>
      <c r="V680">
        <v>0</v>
      </c>
    </row>
    <row r="681" spans="1:22" ht="13.5" customHeight="1">
      <c r="A681" s="73" t="s">
        <v>267</v>
      </c>
      <c r="B681" s="72" t="s">
        <v>138</v>
      </c>
      <c r="C681" s="73" t="s">
        <v>58</v>
      </c>
      <c r="D681" s="72" t="s">
        <v>366</v>
      </c>
      <c r="E681" s="72" t="s">
        <v>360</v>
      </c>
      <c r="F681" s="72" t="s">
        <v>87</v>
      </c>
      <c r="G681" s="73" t="s">
        <v>348</v>
      </c>
      <c r="H681" s="73" t="s">
        <v>38</v>
      </c>
      <c r="I681" s="72">
        <v>28</v>
      </c>
      <c r="J681" s="72">
        <v>155</v>
      </c>
      <c r="K681" s="72">
        <v>60</v>
      </c>
      <c r="L681" s="72">
        <v>60</v>
      </c>
      <c r="M681" s="72">
        <v>17</v>
      </c>
      <c r="N681" s="72">
        <v>320</v>
      </c>
      <c r="O681">
        <v>145863</v>
      </c>
      <c r="P681">
        <v>2.1938394246656108E-3</v>
      </c>
      <c r="Q681">
        <v>1.4119820533122197E-3</v>
      </c>
      <c r="R681">
        <v>206</v>
      </c>
      <c r="S681">
        <v>114</v>
      </c>
      <c r="T681">
        <v>0.55339805825242716</v>
      </c>
      <c r="U681" t="s">
        <v>139</v>
      </c>
      <c r="V681">
        <v>0</v>
      </c>
    </row>
    <row r="682" spans="1:22" ht="13.5" customHeight="1">
      <c r="A682" s="73" t="s">
        <v>267</v>
      </c>
      <c r="B682" s="72" t="s">
        <v>138</v>
      </c>
      <c r="C682" s="73" t="s">
        <v>58</v>
      </c>
      <c r="D682" s="72" t="s">
        <v>366</v>
      </c>
      <c r="E682" s="72" t="s">
        <v>361</v>
      </c>
      <c r="F682" s="72" t="s">
        <v>87</v>
      </c>
      <c r="G682" s="73" t="s">
        <v>348</v>
      </c>
      <c r="H682" s="73" t="s">
        <v>38</v>
      </c>
      <c r="I682" s="72">
        <v>24</v>
      </c>
      <c r="J682" s="72">
        <v>163</v>
      </c>
      <c r="K682" s="72">
        <v>68</v>
      </c>
      <c r="L682" s="72">
        <v>37</v>
      </c>
      <c r="M682" s="72">
        <v>29</v>
      </c>
      <c r="N682" s="72">
        <v>321</v>
      </c>
      <c r="O682">
        <v>142524</v>
      </c>
      <c r="P682">
        <v>2.2522522522522522E-3</v>
      </c>
      <c r="Q682">
        <v>1.2779467655300485E-3</v>
      </c>
      <c r="R682">
        <v>182</v>
      </c>
      <c r="S682">
        <v>139</v>
      </c>
      <c r="T682">
        <v>0.76373626373626369</v>
      </c>
      <c r="U682" t="s">
        <v>139</v>
      </c>
      <c r="V682">
        <v>0</v>
      </c>
    </row>
    <row r="683" spans="1:22" ht="13.5" customHeight="1">
      <c r="A683" s="73" t="s">
        <v>267</v>
      </c>
      <c r="B683" s="72" t="s">
        <v>138</v>
      </c>
      <c r="C683" s="73" t="s">
        <v>58</v>
      </c>
      <c r="D683" s="72" t="s">
        <v>366</v>
      </c>
      <c r="E683" s="72" t="s">
        <v>360</v>
      </c>
      <c r="F683" s="72" t="s">
        <v>88</v>
      </c>
      <c r="G683" s="73" t="s">
        <v>349</v>
      </c>
      <c r="H683" s="73" t="s">
        <v>34</v>
      </c>
      <c r="I683" s="72">
        <v>4</v>
      </c>
      <c r="J683" s="72">
        <v>60</v>
      </c>
      <c r="K683" s="72">
        <v>44</v>
      </c>
      <c r="L683" s="72">
        <v>44</v>
      </c>
      <c r="M683" s="72">
        <v>22</v>
      </c>
      <c r="N683" s="72">
        <v>174</v>
      </c>
      <c r="O683">
        <v>145863</v>
      </c>
      <c r="P683">
        <v>1.1929001871619259E-3</v>
      </c>
      <c r="Q683">
        <v>1.1176036370409718E-3</v>
      </c>
      <c r="R683">
        <v>163</v>
      </c>
      <c r="S683">
        <v>11</v>
      </c>
      <c r="T683">
        <v>6.7484662576687171E-2</v>
      </c>
      <c r="U683" t="s">
        <v>139</v>
      </c>
      <c r="V683">
        <v>0</v>
      </c>
    </row>
    <row r="684" spans="1:22" ht="13.5" customHeight="1">
      <c r="A684" s="73" t="s">
        <v>267</v>
      </c>
      <c r="B684" s="72" t="s">
        <v>138</v>
      </c>
      <c r="C684" s="73" t="s">
        <v>58</v>
      </c>
      <c r="D684" s="72" t="s">
        <v>366</v>
      </c>
      <c r="E684" s="72" t="s">
        <v>361</v>
      </c>
      <c r="F684" s="72" t="s">
        <v>88</v>
      </c>
      <c r="G684" s="73" t="s">
        <v>349</v>
      </c>
      <c r="H684" s="73" t="s">
        <v>34</v>
      </c>
      <c r="I684" s="72">
        <v>4</v>
      </c>
      <c r="J684" s="72">
        <v>44</v>
      </c>
      <c r="K684" s="72">
        <v>28</v>
      </c>
      <c r="L684" s="72">
        <v>37</v>
      </c>
      <c r="M684" s="72">
        <v>62</v>
      </c>
      <c r="N684" s="72">
        <v>175</v>
      </c>
      <c r="O684">
        <v>142524</v>
      </c>
      <c r="P684">
        <v>1.2278633773960877E-3</v>
      </c>
      <c r="Q684">
        <v>1.2230512595980576E-3</v>
      </c>
      <c r="R684">
        <v>174</v>
      </c>
      <c r="S684">
        <v>1</v>
      </c>
      <c r="T684">
        <v>5.7471264367816577E-3</v>
      </c>
      <c r="U684" t="s">
        <v>139</v>
      </c>
      <c r="V684">
        <v>0</v>
      </c>
    </row>
    <row r="685" spans="1:22" ht="13.5" customHeight="1">
      <c r="A685" s="73" t="s">
        <v>267</v>
      </c>
      <c r="B685" s="72" t="s">
        <v>138</v>
      </c>
      <c r="C685" s="73" t="s">
        <v>58</v>
      </c>
      <c r="D685" s="72" t="s">
        <v>366</v>
      </c>
      <c r="E685" s="72" t="s">
        <v>360</v>
      </c>
      <c r="F685" s="72" t="s">
        <v>89</v>
      </c>
      <c r="G685" s="73" t="s">
        <v>350</v>
      </c>
      <c r="H685" s="73" t="s">
        <v>39</v>
      </c>
      <c r="I685" s="72">
        <v>1</v>
      </c>
      <c r="J685" s="72">
        <v>4</v>
      </c>
      <c r="K685" s="72">
        <v>2</v>
      </c>
      <c r="L685" s="72">
        <v>3</v>
      </c>
      <c r="M685" s="72">
        <v>0</v>
      </c>
      <c r="N685" s="72">
        <v>10</v>
      </c>
      <c r="O685">
        <v>145863</v>
      </c>
      <c r="P685">
        <v>6.8557482020800337E-5</v>
      </c>
      <c r="Q685">
        <v>1.5175508049617312E-4</v>
      </c>
      <c r="R685">
        <v>22</v>
      </c>
      <c r="S685">
        <v>-12</v>
      </c>
      <c r="T685">
        <v>-0.54545454545454541</v>
      </c>
      <c r="U685" t="s">
        <v>139</v>
      </c>
      <c r="V685">
        <v>0</v>
      </c>
    </row>
    <row r="686" spans="1:22" ht="13.5" customHeight="1">
      <c r="A686" s="73" t="s">
        <v>267</v>
      </c>
      <c r="B686" s="72" t="s">
        <v>138</v>
      </c>
      <c r="C686" s="73" t="s">
        <v>58</v>
      </c>
      <c r="D686" s="72" t="s">
        <v>366</v>
      </c>
      <c r="E686" s="72" t="s">
        <v>361</v>
      </c>
      <c r="F686" s="72" t="s">
        <v>89</v>
      </c>
      <c r="G686" s="73" t="s">
        <v>350</v>
      </c>
      <c r="H686" s="73" t="s">
        <v>39</v>
      </c>
      <c r="I686" s="72">
        <v>0</v>
      </c>
      <c r="J686" s="72">
        <v>3</v>
      </c>
      <c r="K686" s="72">
        <v>2</v>
      </c>
      <c r="L686" s="72">
        <v>3</v>
      </c>
      <c r="M686" s="72">
        <v>7</v>
      </c>
      <c r="N686" s="72">
        <v>15</v>
      </c>
      <c r="O686">
        <v>142524</v>
      </c>
      <c r="P686">
        <v>1.0524543234823608E-4</v>
      </c>
      <c r="Q686">
        <v>2.0551288308885864E-4</v>
      </c>
      <c r="R686">
        <v>29</v>
      </c>
      <c r="S686">
        <v>-14</v>
      </c>
      <c r="T686">
        <v>-0.48275862068965514</v>
      </c>
      <c r="U686" t="s">
        <v>139</v>
      </c>
      <c r="V686">
        <v>0</v>
      </c>
    </row>
    <row r="687" spans="1:22" ht="13.5" customHeight="1">
      <c r="A687" s="73" t="s">
        <v>267</v>
      </c>
      <c r="B687" s="72" t="s">
        <v>138</v>
      </c>
      <c r="C687" s="73" t="s">
        <v>58</v>
      </c>
      <c r="D687" s="72" t="s">
        <v>366</v>
      </c>
      <c r="E687" s="72" t="s">
        <v>360</v>
      </c>
      <c r="F687" s="72" t="s">
        <v>90</v>
      </c>
      <c r="G687" s="73" t="s">
        <v>351</v>
      </c>
      <c r="H687" s="73" t="s">
        <v>37</v>
      </c>
      <c r="I687" s="72">
        <v>10</v>
      </c>
      <c r="J687" s="72">
        <v>68</v>
      </c>
      <c r="K687" s="72">
        <v>27</v>
      </c>
      <c r="L687" s="72">
        <v>31</v>
      </c>
      <c r="M687" s="72">
        <v>15</v>
      </c>
      <c r="N687" s="72">
        <v>151</v>
      </c>
      <c r="O687">
        <v>145863</v>
      </c>
      <c r="P687">
        <v>1.035217978514085E-3</v>
      </c>
      <c r="Q687">
        <v>5.6475732480023276E-4</v>
      </c>
      <c r="R687">
        <v>82</v>
      </c>
      <c r="S687">
        <v>69</v>
      </c>
      <c r="T687">
        <v>0.84146341463414642</v>
      </c>
      <c r="U687" t="s">
        <v>139</v>
      </c>
      <c r="V687">
        <v>0</v>
      </c>
    </row>
    <row r="688" spans="1:22" ht="13.5" customHeight="1">
      <c r="A688" s="73" t="s">
        <v>267</v>
      </c>
      <c r="B688" s="72" t="s">
        <v>138</v>
      </c>
      <c r="C688" s="73" t="s">
        <v>58</v>
      </c>
      <c r="D688" s="72" t="s">
        <v>366</v>
      </c>
      <c r="E688" s="72" t="s">
        <v>361</v>
      </c>
      <c r="F688" s="72" t="s">
        <v>90</v>
      </c>
      <c r="G688" s="73" t="s">
        <v>351</v>
      </c>
      <c r="H688" s="73" t="s">
        <v>37</v>
      </c>
      <c r="I688" s="72">
        <v>14</v>
      </c>
      <c r="J688" s="72">
        <v>62</v>
      </c>
      <c r="K688" s="72">
        <v>18</v>
      </c>
      <c r="L688" s="72">
        <v>34</v>
      </c>
      <c r="M688" s="72">
        <v>35</v>
      </c>
      <c r="N688" s="72">
        <v>163</v>
      </c>
      <c r="O688">
        <v>142524</v>
      </c>
      <c r="P688">
        <v>1.1436670315174988E-3</v>
      </c>
      <c r="Q688">
        <v>5.7015251579797593E-4</v>
      </c>
      <c r="R688">
        <v>81</v>
      </c>
      <c r="S688">
        <v>82</v>
      </c>
      <c r="T688">
        <v>1.0123456790123457</v>
      </c>
      <c r="U688" t="s">
        <v>139</v>
      </c>
      <c r="V688">
        <v>0</v>
      </c>
    </row>
    <row r="689" spans="1:22" ht="13.5" customHeight="1">
      <c r="A689" s="73" t="s">
        <v>267</v>
      </c>
      <c r="B689" s="72" t="s">
        <v>138</v>
      </c>
      <c r="C689" s="73" t="s">
        <v>58</v>
      </c>
      <c r="D689" s="72" t="s">
        <v>366</v>
      </c>
      <c r="E689" s="72" t="s">
        <v>360</v>
      </c>
      <c r="F689" s="72" t="s">
        <v>91</v>
      </c>
      <c r="G689" s="73" t="s">
        <v>352</v>
      </c>
      <c r="H689" s="73" t="s">
        <v>29</v>
      </c>
      <c r="I689" s="72">
        <v>24</v>
      </c>
      <c r="J689" s="72">
        <v>168</v>
      </c>
      <c r="K689" s="72">
        <v>139</v>
      </c>
      <c r="L689" s="72">
        <v>180</v>
      </c>
      <c r="M689" s="72">
        <v>101</v>
      </c>
      <c r="N689" s="72">
        <v>612</v>
      </c>
      <c r="O689">
        <v>145863</v>
      </c>
      <c r="P689">
        <v>4.1957178996729809E-3</v>
      </c>
      <c r="Q689">
        <v>3.4150560725363876E-3</v>
      </c>
      <c r="R689">
        <v>498</v>
      </c>
      <c r="S689">
        <v>114</v>
      </c>
      <c r="T689">
        <v>0.22891566265060237</v>
      </c>
      <c r="U689" t="s">
        <v>139</v>
      </c>
      <c r="V689">
        <v>0</v>
      </c>
    </row>
    <row r="690" spans="1:22" ht="13.5" customHeight="1">
      <c r="A690" s="73" t="s">
        <v>267</v>
      </c>
      <c r="B690" s="72" t="s">
        <v>138</v>
      </c>
      <c r="C690" s="73" t="s">
        <v>58</v>
      </c>
      <c r="D690" s="72" t="s">
        <v>366</v>
      </c>
      <c r="E690" s="72" t="s">
        <v>361</v>
      </c>
      <c r="F690" s="72" t="s">
        <v>91</v>
      </c>
      <c r="G690" s="73" t="s">
        <v>352</v>
      </c>
      <c r="H690" s="73" t="s">
        <v>29</v>
      </c>
      <c r="I690" s="72">
        <v>24</v>
      </c>
      <c r="J690" s="72">
        <v>148</v>
      </c>
      <c r="K690" s="72">
        <v>97</v>
      </c>
      <c r="L690" s="72">
        <v>137</v>
      </c>
      <c r="M690" s="72">
        <v>176</v>
      </c>
      <c r="N690" s="72">
        <v>582</v>
      </c>
      <c r="O690">
        <v>142524</v>
      </c>
      <c r="P690">
        <v>4.08352277511156E-3</v>
      </c>
      <c r="Q690">
        <v>3.3231791747438382E-3</v>
      </c>
      <c r="R690">
        <v>474</v>
      </c>
      <c r="S690">
        <v>108</v>
      </c>
      <c r="T690">
        <v>0.22784810126582289</v>
      </c>
      <c r="U690" t="s">
        <v>139</v>
      </c>
      <c r="V690">
        <v>0</v>
      </c>
    </row>
    <row r="691" spans="1:22" ht="13.5" customHeight="1">
      <c r="A691" s="73" t="s">
        <v>267</v>
      </c>
      <c r="B691" s="72" t="s">
        <v>138</v>
      </c>
      <c r="C691" s="73" t="s">
        <v>58</v>
      </c>
      <c r="D691" s="72" t="s">
        <v>366</v>
      </c>
      <c r="E691" s="72" t="s">
        <v>360</v>
      </c>
      <c r="F691" s="72" t="s">
        <v>92</v>
      </c>
      <c r="G691" s="73" t="s">
        <v>353</v>
      </c>
      <c r="H691" s="73" t="s">
        <v>30</v>
      </c>
      <c r="I691" s="72">
        <v>0</v>
      </c>
      <c r="J691" s="72">
        <v>33</v>
      </c>
      <c r="K691" s="72">
        <v>26</v>
      </c>
      <c r="L691" s="72">
        <v>71</v>
      </c>
      <c r="M691" s="72">
        <v>56</v>
      </c>
      <c r="N691" s="72">
        <v>186</v>
      </c>
      <c r="O691">
        <v>145863</v>
      </c>
      <c r="P691">
        <v>1.2751691655868863E-3</v>
      </c>
      <c r="Q691">
        <v>1.4829141023426633E-3</v>
      </c>
      <c r="R691">
        <v>216</v>
      </c>
      <c r="S691">
        <v>-30</v>
      </c>
      <c r="T691">
        <v>-0.13888888888888884</v>
      </c>
      <c r="U691" t="s">
        <v>139</v>
      </c>
      <c r="V691">
        <v>0</v>
      </c>
    </row>
    <row r="692" spans="1:22" ht="13.5" customHeight="1">
      <c r="A692" s="73" t="s">
        <v>267</v>
      </c>
      <c r="B692" s="72" t="s">
        <v>138</v>
      </c>
      <c r="C692" s="73" t="s">
        <v>58</v>
      </c>
      <c r="D692" s="72" t="s">
        <v>366</v>
      </c>
      <c r="E692" s="72" t="s">
        <v>361</v>
      </c>
      <c r="F692" s="72" t="s">
        <v>92</v>
      </c>
      <c r="G692" s="73" t="s">
        <v>353</v>
      </c>
      <c r="H692" s="73" t="s">
        <v>30</v>
      </c>
      <c r="I692" s="72">
        <v>0</v>
      </c>
      <c r="J692" s="72">
        <v>45</v>
      </c>
      <c r="K692" s="72">
        <v>53</v>
      </c>
      <c r="L692" s="72">
        <v>86</v>
      </c>
      <c r="M692" s="72">
        <v>96</v>
      </c>
      <c r="N692" s="72">
        <v>280</v>
      </c>
      <c r="O692">
        <v>142524</v>
      </c>
      <c r="P692">
        <v>1.9645814038337403E-3</v>
      </c>
      <c r="Q692">
        <v>2.6386975787045489E-3</v>
      </c>
      <c r="R692">
        <v>376</v>
      </c>
      <c r="S692">
        <v>-96</v>
      </c>
      <c r="T692">
        <v>-0.25531914893617025</v>
      </c>
      <c r="U692" t="s">
        <v>139</v>
      </c>
      <c r="V692">
        <v>0</v>
      </c>
    </row>
    <row r="693" spans="1:22" ht="13.5" customHeight="1">
      <c r="A693" s="73" t="s">
        <v>267</v>
      </c>
      <c r="B693" s="72" t="s">
        <v>138</v>
      </c>
      <c r="C693" s="73" t="s">
        <v>58</v>
      </c>
      <c r="D693" s="72" t="s">
        <v>366</v>
      </c>
      <c r="E693" s="72" t="s">
        <v>360</v>
      </c>
      <c r="F693" s="72" t="s">
        <v>93</v>
      </c>
      <c r="G693" s="73" t="s">
        <v>354</v>
      </c>
      <c r="H693" s="73" t="s">
        <v>42</v>
      </c>
      <c r="I693" s="72">
        <v>1</v>
      </c>
      <c r="J693" s="72">
        <v>1</v>
      </c>
      <c r="K693" s="72">
        <v>2</v>
      </c>
      <c r="L693" s="72">
        <v>6</v>
      </c>
      <c r="M693" s="72">
        <v>2</v>
      </c>
      <c r="N693" s="72">
        <v>12</v>
      </c>
      <c r="O693">
        <v>145863</v>
      </c>
      <c r="P693">
        <v>8.2268978424960402E-5</v>
      </c>
      <c r="Q693">
        <v>1.0541789410186882E-4</v>
      </c>
      <c r="R693">
        <v>15</v>
      </c>
      <c r="S693">
        <v>-3</v>
      </c>
      <c r="T693">
        <v>-0.19999999999999996</v>
      </c>
      <c r="U693" t="s">
        <v>139</v>
      </c>
      <c r="V693">
        <v>0</v>
      </c>
    </row>
    <row r="694" spans="1:22" ht="13.5" customHeight="1">
      <c r="A694" s="73" t="s">
        <v>267</v>
      </c>
      <c r="B694" s="72" t="s">
        <v>138</v>
      </c>
      <c r="C694" s="73" t="s">
        <v>58</v>
      </c>
      <c r="D694" s="72" t="s">
        <v>366</v>
      </c>
      <c r="E694" s="72" t="s">
        <v>361</v>
      </c>
      <c r="F694" s="72" t="s">
        <v>93</v>
      </c>
      <c r="G694" s="73" t="s">
        <v>354</v>
      </c>
      <c r="H694" s="73" t="s">
        <v>42</v>
      </c>
      <c r="I694" s="72">
        <v>0</v>
      </c>
      <c r="J694" s="72">
        <v>4</v>
      </c>
      <c r="K694" s="72">
        <v>4</v>
      </c>
      <c r="L694" s="72">
        <v>4</v>
      </c>
      <c r="M694" s="72">
        <v>1</v>
      </c>
      <c r="N694" s="72">
        <v>13</v>
      </c>
      <c r="O694">
        <v>142524</v>
      </c>
      <c r="P694">
        <v>9.1212708035137946E-5</v>
      </c>
      <c r="Q694">
        <v>1.2844555193053666E-4</v>
      </c>
      <c r="R694">
        <v>18</v>
      </c>
      <c r="S694">
        <v>-5</v>
      </c>
      <c r="T694">
        <v>-0.27777777777777779</v>
      </c>
      <c r="U694" t="s">
        <v>139</v>
      </c>
      <c r="V694">
        <v>0</v>
      </c>
    </row>
    <row r="695" spans="1:22" ht="13.5" customHeight="1">
      <c r="A695" s="73" t="s">
        <v>267</v>
      </c>
      <c r="B695" s="72" t="s">
        <v>138</v>
      </c>
      <c r="C695" s="73" t="s">
        <v>58</v>
      </c>
      <c r="D695" s="72" t="s">
        <v>366</v>
      </c>
      <c r="E695" s="72" t="s">
        <v>360</v>
      </c>
      <c r="F695" s="72" t="s">
        <v>94</v>
      </c>
      <c r="G695" s="73" t="s">
        <v>36</v>
      </c>
      <c r="H695" s="73" t="s">
        <v>36</v>
      </c>
      <c r="I695" s="72">
        <v>62</v>
      </c>
      <c r="J695" s="72">
        <v>62</v>
      </c>
      <c r="K695" s="72">
        <v>11</v>
      </c>
      <c r="L695" s="72">
        <v>6</v>
      </c>
      <c r="M695" s="72">
        <v>1</v>
      </c>
      <c r="N695" s="72">
        <v>142</v>
      </c>
      <c r="O695">
        <v>145863</v>
      </c>
      <c r="P695">
        <v>9.7351624469536478E-4</v>
      </c>
      <c r="Q695">
        <v>9.0732339598185356E-4</v>
      </c>
      <c r="R695">
        <v>132</v>
      </c>
      <c r="S695">
        <v>10</v>
      </c>
      <c r="T695">
        <v>7.575757575757569E-2</v>
      </c>
      <c r="U695" t="s">
        <v>139</v>
      </c>
      <c r="V695">
        <v>0</v>
      </c>
    </row>
    <row r="696" spans="1:22" ht="13.5" customHeight="1">
      <c r="A696" s="73" t="s">
        <v>267</v>
      </c>
      <c r="B696" s="72" t="s">
        <v>138</v>
      </c>
      <c r="C696" s="73" t="s">
        <v>58</v>
      </c>
      <c r="D696" s="72" t="s">
        <v>366</v>
      </c>
      <c r="E696" s="72" t="s">
        <v>361</v>
      </c>
      <c r="F696" s="72" t="s">
        <v>94</v>
      </c>
      <c r="G696" s="73" t="s">
        <v>36</v>
      </c>
      <c r="H696" s="73" t="s">
        <v>36</v>
      </c>
      <c r="I696" s="72">
        <v>42</v>
      </c>
      <c r="J696" s="72">
        <v>49</v>
      </c>
      <c r="K696" s="72">
        <v>10</v>
      </c>
      <c r="L696" s="72">
        <v>3</v>
      </c>
      <c r="M696" s="72">
        <v>1</v>
      </c>
      <c r="N696" s="72">
        <v>105</v>
      </c>
      <c r="O696">
        <v>142524</v>
      </c>
      <c r="P696">
        <v>7.3671802643765255E-4</v>
      </c>
      <c r="Q696">
        <v>6.1052108205611477E-4</v>
      </c>
      <c r="R696">
        <v>87</v>
      </c>
      <c r="S696">
        <v>18</v>
      </c>
      <c r="T696">
        <v>0.2068965517241379</v>
      </c>
      <c r="U696" t="s">
        <v>139</v>
      </c>
      <c r="V696">
        <v>0</v>
      </c>
    </row>
    <row r="697" spans="1:22" ht="13.5" customHeight="1">
      <c r="A697" s="73" t="s">
        <v>267</v>
      </c>
      <c r="B697" s="72" t="s">
        <v>138</v>
      </c>
      <c r="C697" s="73" t="s">
        <v>58</v>
      </c>
      <c r="D697" s="72" t="s">
        <v>366</v>
      </c>
      <c r="E697" s="72" t="s">
        <v>360</v>
      </c>
      <c r="F697" s="72" t="s">
        <v>95</v>
      </c>
      <c r="G697" s="73" t="s">
        <v>355</v>
      </c>
      <c r="H697" s="73" t="s">
        <v>43</v>
      </c>
      <c r="I697" s="72">
        <v>14</v>
      </c>
      <c r="J697" s="72">
        <v>15</v>
      </c>
      <c r="K697" s="72">
        <v>0</v>
      </c>
      <c r="L697" s="72">
        <v>0</v>
      </c>
      <c r="M697" s="72">
        <v>0</v>
      </c>
      <c r="N697" s="72">
        <v>29</v>
      </c>
      <c r="O697">
        <v>145863</v>
      </c>
      <c r="P697">
        <v>1.9881669786032098E-4</v>
      </c>
      <c r="Q697">
        <v>3.8789480867447722E-4</v>
      </c>
      <c r="R697">
        <v>57</v>
      </c>
      <c r="S697">
        <v>-28</v>
      </c>
      <c r="T697">
        <v>-0.49122807017543857</v>
      </c>
      <c r="U697" t="s">
        <v>139</v>
      </c>
      <c r="V697">
        <v>0</v>
      </c>
    </row>
    <row r="698" spans="1:22" ht="13.5" customHeight="1">
      <c r="A698" s="73" t="s">
        <v>267</v>
      </c>
      <c r="B698" s="72" t="s">
        <v>138</v>
      </c>
      <c r="C698" s="73" t="s">
        <v>58</v>
      </c>
      <c r="D698" s="72" t="s">
        <v>366</v>
      </c>
      <c r="E698" s="72" t="s">
        <v>361</v>
      </c>
      <c r="F698" s="72" t="s">
        <v>95</v>
      </c>
      <c r="G698" s="73" t="s">
        <v>355</v>
      </c>
      <c r="H698" s="73" t="s">
        <v>43</v>
      </c>
      <c r="I698" s="72">
        <v>7</v>
      </c>
      <c r="J698" s="72">
        <v>14</v>
      </c>
      <c r="K698" s="72">
        <v>0</v>
      </c>
      <c r="L698" s="72">
        <v>0</v>
      </c>
      <c r="M698" s="72">
        <v>0</v>
      </c>
      <c r="N698" s="72">
        <v>21</v>
      </c>
      <c r="O698">
        <v>142524</v>
      </c>
      <c r="P698">
        <v>1.4734360528753052E-4</v>
      </c>
      <c r="Q698">
        <v>3.2508311784263023E-4</v>
      </c>
      <c r="R698">
        <v>46</v>
      </c>
      <c r="S698">
        <v>-25</v>
      </c>
      <c r="T698">
        <v>-0.54347826086956519</v>
      </c>
      <c r="U698" t="s">
        <v>139</v>
      </c>
      <c r="V698">
        <v>0</v>
      </c>
    </row>
    <row r="699" spans="1:22" ht="13.5" customHeight="1">
      <c r="A699" s="73" t="s">
        <v>267</v>
      </c>
      <c r="B699" s="72" t="s">
        <v>138</v>
      </c>
      <c r="C699" s="73" t="s">
        <v>58</v>
      </c>
      <c r="D699" s="72" t="s">
        <v>366</v>
      </c>
      <c r="E699" s="72" t="s">
        <v>360</v>
      </c>
      <c r="F699" s="72" t="s">
        <v>96</v>
      </c>
      <c r="G699" s="73" t="s">
        <v>32</v>
      </c>
      <c r="H699" s="73" t="s">
        <v>32</v>
      </c>
      <c r="I699" s="72">
        <v>555</v>
      </c>
      <c r="J699" s="72">
        <v>547</v>
      </c>
      <c r="K699" s="72">
        <v>30</v>
      </c>
      <c r="L699" s="72">
        <v>8</v>
      </c>
      <c r="M699" s="72">
        <v>11</v>
      </c>
      <c r="N699" s="72">
        <v>1151</v>
      </c>
      <c r="O699">
        <v>145863</v>
      </c>
      <c r="P699">
        <v>7.8909661805941188E-3</v>
      </c>
      <c r="Q699">
        <v>5.0169086297646428E-3</v>
      </c>
      <c r="R699">
        <v>732</v>
      </c>
      <c r="S699">
        <v>419</v>
      </c>
      <c r="T699">
        <v>0.57240437158469937</v>
      </c>
      <c r="U699" t="s">
        <v>139</v>
      </c>
      <c r="V699">
        <v>0</v>
      </c>
    </row>
    <row r="700" spans="1:22" ht="13.5" customHeight="1">
      <c r="A700" s="73" t="s">
        <v>267</v>
      </c>
      <c r="B700" s="72" t="s">
        <v>138</v>
      </c>
      <c r="C700" s="73" t="s">
        <v>58</v>
      </c>
      <c r="D700" s="72" t="s">
        <v>366</v>
      </c>
      <c r="E700" s="72" t="s">
        <v>361</v>
      </c>
      <c r="F700" s="72" t="s">
        <v>96</v>
      </c>
      <c r="G700" s="73" t="s">
        <v>32</v>
      </c>
      <c r="H700" s="73" t="s">
        <v>32</v>
      </c>
      <c r="I700" s="72">
        <v>267</v>
      </c>
      <c r="J700" s="72">
        <v>467</v>
      </c>
      <c r="K700" s="72">
        <v>15</v>
      </c>
      <c r="L700" s="72">
        <v>11</v>
      </c>
      <c r="M700" s="72">
        <v>13</v>
      </c>
      <c r="N700" s="72">
        <v>773</v>
      </c>
      <c r="O700">
        <v>142524</v>
      </c>
      <c r="P700">
        <v>5.4236479470124331E-3</v>
      </c>
      <c r="Q700">
        <v>3.3863603968607059E-3</v>
      </c>
      <c r="R700">
        <v>483</v>
      </c>
      <c r="S700">
        <v>290</v>
      </c>
      <c r="T700">
        <v>0.60041407867494834</v>
      </c>
      <c r="U700" t="s">
        <v>139</v>
      </c>
      <c r="V700">
        <v>0</v>
      </c>
    </row>
    <row r="701" spans="1:22" ht="13.5" customHeight="1">
      <c r="A701" s="73" t="s">
        <v>267</v>
      </c>
      <c r="B701" s="72" t="s">
        <v>138</v>
      </c>
      <c r="C701" s="73" t="s">
        <v>58</v>
      </c>
      <c r="D701" s="72" t="s">
        <v>366</v>
      </c>
      <c r="E701" s="72" t="s">
        <v>360</v>
      </c>
      <c r="F701" s="72" t="s">
        <v>97</v>
      </c>
      <c r="G701" s="73" t="s">
        <v>31</v>
      </c>
      <c r="H701" s="73" t="s">
        <v>31</v>
      </c>
      <c r="I701" s="72">
        <v>115</v>
      </c>
      <c r="J701" s="72">
        <v>287</v>
      </c>
      <c r="K701" s="72">
        <v>57</v>
      </c>
      <c r="L701" s="72">
        <v>84</v>
      </c>
      <c r="M701" s="72">
        <v>97</v>
      </c>
      <c r="N701" s="72">
        <v>640</v>
      </c>
      <c r="O701">
        <v>145863</v>
      </c>
      <c r="P701">
        <v>4.3876788493312216E-3</v>
      </c>
      <c r="Q701">
        <v>3.7502467267583393E-3</v>
      </c>
      <c r="R701">
        <v>547</v>
      </c>
      <c r="S701">
        <v>93</v>
      </c>
      <c r="T701">
        <v>0.17001828153564902</v>
      </c>
      <c r="U701" t="s">
        <v>139</v>
      </c>
      <c r="V701">
        <v>0</v>
      </c>
    </row>
    <row r="702" spans="1:22" ht="13.5" customHeight="1">
      <c r="A702" s="73" t="s">
        <v>267</v>
      </c>
      <c r="B702" s="72" t="s">
        <v>138</v>
      </c>
      <c r="C702" s="73" t="s">
        <v>58</v>
      </c>
      <c r="D702" s="72" t="s">
        <v>366</v>
      </c>
      <c r="E702" s="72" t="s">
        <v>361</v>
      </c>
      <c r="F702" s="72" t="s">
        <v>97</v>
      </c>
      <c r="G702" s="73" t="s">
        <v>31</v>
      </c>
      <c r="H702" s="73" t="s">
        <v>31</v>
      </c>
      <c r="I702" s="72">
        <v>53</v>
      </c>
      <c r="J702" s="72">
        <v>309</v>
      </c>
      <c r="K702" s="72">
        <v>40</v>
      </c>
      <c r="L702" s="72">
        <v>157</v>
      </c>
      <c r="M702" s="72">
        <v>236</v>
      </c>
      <c r="N702" s="72">
        <v>795</v>
      </c>
      <c r="O702">
        <v>142524</v>
      </c>
      <c r="P702">
        <v>5.5780079144565125E-3</v>
      </c>
      <c r="Q702">
        <v>5.6151384131618845E-3</v>
      </c>
      <c r="R702">
        <v>800</v>
      </c>
      <c r="S702">
        <v>-5</v>
      </c>
      <c r="T702">
        <v>-6.2499999999999778E-3</v>
      </c>
      <c r="U702" t="s">
        <v>139</v>
      </c>
      <c r="V702">
        <v>0</v>
      </c>
    </row>
    <row r="703" spans="1:22" ht="13.5" customHeight="1">
      <c r="A703" s="73" t="s">
        <v>267</v>
      </c>
      <c r="B703" s="72" t="s">
        <v>138</v>
      </c>
      <c r="C703" s="73" t="s">
        <v>58</v>
      </c>
      <c r="D703" s="72" t="s">
        <v>367</v>
      </c>
      <c r="E703" s="72" t="s">
        <v>360</v>
      </c>
      <c r="F703" s="72" t="s">
        <v>107</v>
      </c>
      <c r="G703" s="73" t="s">
        <v>49</v>
      </c>
      <c r="H703" s="73" t="s">
        <v>49</v>
      </c>
      <c r="I703" s="72">
        <v>11</v>
      </c>
      <c r="J703" s="72">
        <v>34</v>
      </c>
      <c r="K703" s="72">
        <v>14</v>
      </c>
      <c r="L703" s="72">
        <v>43</v>
      </c>
      <c r="M703" s="72">
        <v>54</v>
      </c>
      <c r="N703" s="72">
        <v>156</v>
      </c>
      <c r="O703">
        <v>145863</v>
      </c>
      <c r="P703">
        <v>1.0694967195244852E-3</v>
      </c>
      <c r="Q703">
        <v>9.3292910193358363E-4</v>
      </c>
      <c r="R703">
        <v>136</v>
      </c>
      <c r="S703">
        <v>20</v>
      </c>
      <c r="T703">
        <v>0.14705882352941169</v>
      </c>
      <c r="U703" t="s">
        <v>139</v>
      </c>
      <c r="V703">
        <v>0</v>
      </c>
    </row>
    <row r="704" spans="1:22" ht="13.5" customHeight="1">
      <c r="A704" s="73" t="s">
        <v>267</v>
      </c>
      <c r="B704" s="72" t="s">
        <v>138</v>
      </c>
      <c r="C704" s="73" t="s">
        <v>58</v>
      </c>
      <c r="D704" s="72" t="s">
        <v>367</v>
      </c>
      <c r="E704" s="72" t="s">
        <v>361</v>
      </c>
      <c r="F704" s="72" t="s">
        <v>107</v>
      </c>
      <c r="G704" s="73" t="s">
        <v>49</v>
      </c>
      <c r="H704" s="73" t="s">
        <v>49</v>
      </c>
      <c r="I704" s="72">
        <v>9</v>
      </c>
      <c r="J704" s="72">
        <v>30</v>
      </c>
      <c r="K704" s="72">
        <v>8</v>
      </c>
      <c r="L704" s="72">
        <v>84</v>
      </c>
      <c r="M704" s="72">
        <v>127</v>
      </c>
      <c r="N704" s="72">
        <v>258</v>
      </c>
      <c r="O704">
        <v>142524</v>
      </c>
      <c r="P704">
        <v>1.8102214363896606E-3</v>
      </c>
      <c r="Q704">
        <v>1.4229305254170965E-3</v>
      </c>
      <c r="R704">
        <v>203</v>
      </c>
      <c r="S704">
        <v>55</v>
      </c>
      <c r="T704">
        <v>0.27093596059113301</v>
      </c>
      <c r="U704" t="s">
        <v>139</v>
      </c>
      <c r="V704">
        <v>0</v>
      </c>
    </row>
    <row r="705" spans="1:22" ht="13.5" customHeight="1">
      <c r="A705" s="73" t="s">
        <v>267</v>
      </c>
      <c r="B705" s="72" t="s">
        <v>138</v>
      </c>
      <c r="C705" s="73" t="s">
        <v>58</v>
      </c>
      <c r="D705" s="72" t="s">
        <v>367</v>
      </c>
      <c r="E705" s="72" t="s">
        <v>360</v>
      </c>
      <c r="F705" s="72" t="s">
        <v>108</v>
      </c>
      <c r="G705" s="73" t="s">
        <v>356</v>
      </c>
      <c r="H705" s="73" t="s">
        <v>50</v>
      </c>
      <c r="I705" s="72">
        <v>2</v>
      </c>
      <c r="J705" s="72">
        <v>27</v>
      </c>
      <c r="K705" s="72">
        <v>15</v>
      </c>
      <c r="L705" s="72">
        <v>15</v>
      </c>
      <c r="M705" s="72">
        <v>22</v>
      </c>
      <c r="N705" s="72">
        <v>81</v>
      </c>
      <c r="O705">
        <v>145863</v>
      </c>
      <c r="P705">
        <v>5.553156043684828E-4</v>
      </c>
      <c r="Q705">
        <v>5.7965294821355894E-4</v>
      </c>
      <c r="R705">
        <v>85</v>
      </c>
      <c r="S705">
        <v>-4</v>
      </c>
      <c r="T705">
        <v>-4.705882352941182E-2</v>
      </c>
      <c r="U705" t="s">
        <v>139</v>
      </c>
      <c r="V705">
        <v>0</v>
      </c>
    </row>
    <row r="706" spans="1:22" ht="13.5" customHeight="1">
      <c r="A706" s="73" t="s">
        <v>267</v>
      </c>
      <c r="B706" s="72" t="s">
        <v>138</v>
      </c>
      <c r="C706" s="73" t="s">
        <v>58</v>
      </c>
      <c r="D706" s="72" t="s">
        <v>367</v>
      </c>
      <c r="E706" s="72" t="s">
        <v>361</v>
      </c>
      <c r="F706" s="72" t="s">
        <v>108</v>
      </c>
      <c r="G706" s="73" t="s">
        <v>356</v>
      </c>
      <c r="H706" s="73" t="s">
        <v>50</v>
      </c>
      <c r="I706" s="72">
        <v>0</v>
      </c>
      <c r="J706" s="72">
        <v>44</v>
      </c>
      <c r="K706" s="72">
        <v>10</v>
      </c>
      <c r="L706" s="72">
        <v>50</v>
      </c>
      <c r="M706" s="72">
        <v>73</v>
      </c>
      <c r="N706" s="72">
        <v>177</v>
      </c>
      <c r="O706">
        <v>142524</v>
      </c>
      <c r="P706">
        <v>1.2418961017091859E-3</v>
      </c>
      <c r="Q706">
        <v>1.2915758497285608E-3</v>
      </c>
      <c r="R706">
        <v>184</v>
      </c>
      <c r="S706">
        <v>-7</v>
      </c>
      <c r="T706">
        <v>-3.8043478260869512E-2</v>
      </c>
      <c r="U706" t="s">
        <v>139</v>
      </c>
      <c r="V706">
        <v>0</v>
      </c>
    </row>
    <row r="707" spans="1:22" ht="13.5" customHeight="1">
      <c r="A707" s="73" t="s">
        <v>267</v>
      </c>
      <c r="B707" s="72" t="s">
        <v>138</v>
      </c>
      <c r="C707" s="73" t="s">
        <v>58</v>
      </c>
      <c r="D707" s="72" t="s">
        <v>367</v>
      </c>
      <c r="E707" s="72" t="s">
        <v>360</v>
      </c>
      <c r="F707" s="72" t="s">
        <v>109</v>
      </c>
      <c r="G707" s="73" t="s">
        <v>51</v>
      </c>
      <c r="H707" s="73" t="s">
        <v>51</v>
      </c>
      <c r="I707" s="72">
        <v>0</v>
      </c>
      <c r="J707" s="72">
        <v>6</v>
      </c>
      <c r="K707" s="72">
        <v>1</v>
      </c>
      <c r="L707" s="72">
        <v>4</v>
      </c>
      <c r="M707" s="72">
        <v>3</v>
      </c>
      <c r="N707" s="72">
        <v>14</v>
      </c>
      <c r="O707">
        <v>145863</v>
      </c>
      <c r="P707">
        <v>9.598047482912048E-5</v>
      </c>
      <c r="Q707">
        <v>6.0714918161349896E-5</v>
      </c>
      <c r="R707">
        <v>9</v>
      </c>
      <c r="S707">
        <v>5</v>
      </c>
      <c r="T707">
        <v>0.55555555555555558</v>
      </c>
      <c r="U707" t="s">
        <v>139</v>
      </c>
      <c r="V707">
        <v>0</v>
      </c>
    </row>
    <row r="708" spans="1:22" ht="13.5" customHeight="1">
      <c r="A708" s="73" t="s">
        <v>267</v>
      </c>
      <c r="B708" s="72" t="s">
        <v>138</v>
      </c>
      <c r="C708" s="73" t="s">
        <v>58</v>
      </c>
      <c r="D708" s="72" t="s">
        <v>367</v>
      </c>
      <c r="E708" s="72" t="s">
        <v>361</v>
      </c>
      <c r="F708" s="72" t="s">
        <v>109</v>
      </c>
      <c r="G708" s="73" t="s">
        <v>51</v>
      </c>
      <c r="H708" s="73" t="s">
        <v>51</v>
      </c>
      <c r="I708" s="72">
        <v>0</v>
      </c>
      <c r="J708" s="72">
        <v>4</v>
      </c>
      <c r="K708" s="72">
        <v>1</v>
      </c>
      <c r="L708" s="72">
        <v>0</v>
      </c>
      <c r="M708" s="72">
        <v>1</v>
      </c>
      <c r="N708" s="72">
        <v>6</v>
      </c>
      <c r="O708">
        <v>142524</v>
      </c>
      <c r="P708">
        <v>4.2098172939294432E-5</v>
      </c>
      <c r="Q708">
        <v>7.0243040921588693E-5</v>
      </c>
      <c r="R708">
        <v>10</v>
      </c>
      <c r="S708">
        <v>-4</v>
      </c>
      <c r="T708">
        <v>-0.4</v>
      </c>
      <c r="U708" t="s">
        <v>139</v>
      </c>
      <c r="V708">
        <v>0</v>
      </c>
    </row>
    <row r="709" spans="1:22" ht="13.5" customHeight="1">
      <c r="A709" s="73" t="s">
        <v>267</v>
      </c>
      <c r="B709" s="72" t="s">
        <v>140</v>
      </c>
      <c r="C709" s="73" t="s">
        <v>60</v>
      </c>
      <c r="D709" s="72" t="s">
        <v>366</v>
      </c>
      <c r="E709" s="72" t="s">
        <v>360</v>
      </c>
      <c r="F709" s="72" t="s">
        <v>78</v>
      </c>
      <c r="G709" s="73" t="s">
        <v>344</v>
      </c>
      <c r="H709" s="73" t="s">
        <v>35</v>
      </c>
      <c r="I709" s="72">
        <v>4</v>
      </c>
      <c r="J709" s="72">
        <v>13</v>
      </c>
      <c r="K709" s="72">
        <v>3</v>
      </c>
      <c r="L709" s="72">
        <v>4</v>
      </c>
      <c r="M709" s="72">
        <v>3</v>
      </c>
      <c r="N709" s="72">
        <v>27</v>
      </c>
      <c r="O709">
        <v>144953</v>
      </c>
      <c r="P709">
        <v>1.8626727284016197E-4</v>
      </c>
      <c r="Q709">
        <v>6.7803868389122836E-3</v>
      </c>
      <c r="R709">
        <v>983</v>
      </c>
      <c r="S709">
        <v>-956</v>
      </c>
      <c r="T709">
        <v>-0.97253306205493384</v>
      </c>
      <c r="U709" t="s">
        <v>141</v>
      </c>
      <c r="V709">
        <v>1</v>
      </c>
    </row>
    <row r="710" spans="1:22" ht="13.5" customHeight="1">
      <c r="A710" s="73" t="s">
        <v>267</v>
      </c>
      <c r="B710" s="72" t="s">
        <v>140</v>
      </c>
      <c r="C710" s="73" t="s">
        <v>60</v>
      </c>
      <c r="D710" s="72" t="s">
        <v>366</v>
      </c>
      <c r="E710" s="72" t="s">
        <v>361</v>
      </c>
      <c r="F710" s="72" t="s">
        <v>78</v>
      </c>
      <c r="G710" s="73" t="s">
        <v>344</v>
      </c>
      <c r="H710" s="73" t="s">
        <v>35</v>
      </c>
      <c r="I710" s="72">
        <v>6</v>
      </c>
      <c r="J710" s="72">
        <v>14</v>
      </c>
      <c r="K710" s="72">
        <v>2</v>
      </c>
      <c r="L710" s="72">
        <v>4</v>
      </c>
      <c r="M710" s="72">
        <v>10</v>
      </c>
      <c r="N710" s="72">
        <v>36</v>
      </c>
      <c r="O710">
        <v>142814</v>
      </c>
      <c r="P710">
        <v>2.5207612699035107E-4</v>
      </c>
      <c r="Q710">
        <v>9.7878252083859561E-3</v>
      </c>
      <c r="R710">
        <v>1398</v>
      </c>
      <c r="S710">
        <v>-1362</v>
      </c>
      <c r="T710">
        <v>-0.97424892703862664</v>
      </c>
      <c r="U710" t="s">
        <v>141</v>
      </c>
      <c r="V710">
        <v>1</v>
      </c>
    </row>
    <row r="711" spans="1:22" ht="13.5" customHeight="1">
      <c r="A711" s="73" t="s">
        <v>267</v>
      </c>
      <c r="B711" s="72" t="s">
        <v>140</v>
      </c>
      <c r="C711" s="73" t="s">
        <v>60</v>
      </c>
      <c r="D711" s="72" t="s">
        <v>366</v>
      </c>
      <c r="E711" s="72" t="s">
        <v>360</v>
      </c>
      <c r="F711" s="72" t="s">
        <v>80</v>
      </c>
      <c r="G711" s="73" t="s">
        <v>26</v>
      </c>
      <c r="H711" s="73" t="s">
        <v>26</v>
      </c>
      <c r="I711" s="72">
        <v>3</v>
      </c>
      <c r="J711" s="72">
        <v>21</v>
      </c>
      <c r="K711" s="72">
        <v>24</v>
      </c>
      <c r="L711" s="72">
        <v>43</v>
      </c>
      <c r="M711" s="72">
        <v>48</v>
      </c>
      <c r="N711" s="72">
        <v>139</v>
      </c>
      <c r="O711">
        <v>144953</v>
      </c>
      <c r="P711">
        <v>9.5893151573268572E-4</v>
      </c>
      <c r="Q711">
        <v>9.5893151573268572E-4</v>
      </c>
      <c r="R711">
        <v>139</v>
      </c>
      <c r="S711">
        <v>0</v>
      </c>
      <c r="T711">
        <v>0</v>
      </c>
      <c r="U711" t="s">
        <v>141</v>
      </c>
      <c r="V711">
        <v>0</v>
      </c>
    </row>
    <row r="712" spans="1:22" ht="13.5" customHeight="1">
      <c r="A712" s="73" t="s">
        <v>267</v>
      </c>
      <c r="B712" s="72" t="s">
        <v>140</v>
      </c>
      <c r="C712" s="73" t="s">
        <v>60</v>
      </c>
      <c r="D712" s="72" t="s">
        <v>366</v>
      </c>
      <c r="E712" s="72" t="s">
        <v>361</v>
      </c>
      <c r="F712" s="72" t="s">
        <v>80</v>
      </c>
      <c r="G712" s="73" t="s">
        <v>26</v>
      </c>
      <c r="H712" s="73" t="s">
        <v>26</v>
      </c>
      <c r="I712" s="72">
        <v>2</v>
      </c>
      <c r="J712" s="72">
        <v>37</v>
      </c>
      <c r="K712" s="72">
        <v>34</v>
      </c>
      <c r="L712" s="72">
        <v>44</v>
      </c>
      <c r="M712" s="72">
        <v>72</v>
      </c>
      <c r="N712" s="72">
        <v>189</v>
      </c>
      <c r="O712">
        <v>142814</v>
      </c>
      <c r="P712">
        <v>1.3233996666993431E-3</v>
      </c>
      <c r="Q712">
        <v>2.0154466291270501E-3</v>
      </c>
      <c r="R712">
        <v>288</v>
      </c>
      <c r="S712">
        <v>-99</v>
      </c>
      <c r="T712">
        <v>-0.34375</v>
      </c>
      <c r="U712" t="s">
        <v>141</v>
      </c>
      <c r="V712">
        <v>0</v>
      </c>
    </row>
    <row r="713" spans="1:22" ht="13.5" customHeight="1">
      <c r="A713" s="73" t="s">
        <v>267</v>
      </c>
      <c r="B713" s="72" t="s">
        <v>140</v>
      </c>
      <c r="C713" s="73" t="s">
        <v>60</v>
      </c>
      <c r="D713" s="72" t="s">
        <v>366</v>
      </c>
      <c r="E713" s="72" t="s">
        <v>360</v>
      </c>
      <c r="F713" s="72" t="s">
        <v>81</v>
      </c>
      <c r="G713" s="73" t="s">
        <v>28</v>
      </c>
      <c r="H713" s="73" t="s">
        <v>28</v>
      </c>
      <c r="I713" s="72">
        <v>18</v>
      </c>
      <c r="J713" s="72">
        <v>84</v>
      </c>
      <c r="K713" s="72">
        <v>158</v>
      </c>
      <c r="L713" s="72">
        <v>308</v>
      </c>
      <c r="M713" s="72">
        <v>427</v>
      </c>
      <c r="N713" s="72">
        <v>995</v>
      </c>
      <c r="O713">
        <v>144953</v>
      </c>
      <c r="P713">
        <v>6.8642939435541173E-3</v>
      </c>
      <c r="Q713">
        <v>3.3076831305177759E-2</v>
      </c>
      <c r="R713">
        <v>4795</v>
      </c>
      <c r="S713">
        <v>-3800</v>
      </c>
      <c r="T713">
        <v>-0.79249217935349325</v>
      </c>
      <c r="U713" t="s">
        <v>141</v>
      </c>
      <c r="V713">
        <v>1</v>
      </c>
    </row>
    <row r="714" spans="1:22" ht="13.5" customHeight="1">
      <c r="A714" s="73" t="s">
        <v>267</v>
      </c>
      <c r="B714" s="72" t="s">
        <v>140</v>
      </c>
      <c r="C714" s="73" t="s">
        <v>60</v>
      </c>
      <c r="D714" s="72" t="s">
        <v>366</v>
      </c>
      <c r="E714" s="72" t="s">
        <v>361</v>
      </c>
      <c r="F714" s="72" t="s">
        <v>81</v>
      </c>
      <c r="G714" s="73" t="s">
        <v>28</v>
      </c>
      <c r="H714" s="73" t="s">
        <v>28</v>
      </c>
      <c r="I714" s="72">
        <v>14</v>
      </c>
      <c r="J714" s="72">
        <v>111</v>
      </c>
      <c r="K714" s="72">
        <v>175</v>
      </c>
      <c r="L714" s="72">
        <v>395</v>
      </c>
      <c r="M714" s="72">
        <v>931</v>
      </c>
      <c r="N714" s="72">
        <v>1626</v>
      </c>
      <c r="O714">
        <v>142814</v>
      </c>
      <c r="P714">
        <v>1.1385438402397524E-2</v>
      </c>
      <c r="Q714">
        <v>5.7872255065076053E-2</v>
      </c>
      <c r="R714">
        <v>8265</v>
      </c>
      <c r="S714">
        <v>-6639</v>
      </c>
      <c r="T714">
        <v>-0.80326678765880222</v>
      </c>
      <c r="U714" t="s">
        <v>141</v>
      </c>
      <c r="V714">
        <v>1</v>
      </c>
    </row>
    <row r="715" spans="1:22" ht="13.5" customHeight="1">
      <c r="A715" s="73" t="s">
        <v>267</v>
      </c>
      <c r="B715" s="72" t="s">
        <v>140</v>
      </c>
      <c r="C715" s="73" t="s">
        <v>60</v>
      </c>
      <c r="D715" s="72" t="s">
        <v>366</v>
      </c>
      <c r="E715" s="72" t="s">
        <v>360</v>
      </c>
      <c r="F715" s="72" t="s">
        <v>82</v>
      </c>
      <c r="G715" s="73" t="s">
        <v>41</v>
      </c>
      <c r="H715" s="73" t="s">
        <v>41</v>
      </c>
      <c r="I715" s="72">
        <v>28</v>
      </c>
      <c r="J715" s="72">
        <v>14</v>
      </c>
      <c r="K715" s="72">
        <v>0</v>
      </c>
      <c r="L715" s="72">
        <v>0</v>
      </c>
      <c r="M715" s="72">
        <v>0</v>
      </c>
      <c r="N715" s="72">
        <v>42</v>
      </c>
      <c r="O715">
        <v>144953</v>
      </c>
      <c r="P715">
        <v>2.8974909108469643E-4</v>
      </c>
      <c r="Q715">
        <v>2.2986359032561615E-4</v>
      </c>
      <c r="R715">
        <v>33</v>
      </c>
      <c r="S715">
        <v>9</v>
      </c>
      <c r="T715">
        <v>0.27272727272727271</v>
      </c>
      <c r="U715" t="s">
        <v>141</v>
      </c>
      <c r="V715">
        <v>0</v>
      </c>
    </row>
    <row r="716" spans="1:22" ht="13.5" customHeight="1">
      <c r="A716" s="73" t="s">
        <v>267</v>
      </c>
      <c r="B716" s="72" t="s">
        <v>140</v>
      </c>
      <c r="C716" s="73" t="s">
        <v>60</v>
      </c>
      <c r="D716" s="72" t="s">
        <v>366</v>
      </c>
      <c r="E716" s="72" t="s">
        <v>361</v>
      </c>
      <c r="F716" s="72" t="s">
        <v>82</v>
      </c>
      <c r="G716" s="73" t="s">
        <v>41</v>
      </c>
      <c r="H716" s="73" t="s">
        <v>41</v>
      </c>
      <c r="I716" s="72">
        <v>18</v>
      </c>
      <c r="J716" s="72">
        <v>4</v>
      </c>
      <c r="K716" s="72">
        <v>0</v>
      </c>
      <c r="L716" s="72">
        <v>0</v>
      </c>
      <c r="M716" s="72">
        <v>0</v>
      </c>
      <c r="N716" s="72">
        <v>22</v>
      </c>
      <c r="O716">
        <v>142814</v>
      </c>
      <c r="P716">
        <v>1.54046522049659E-4</v>
      </c>
      <c r="Q716">
        <v>1.7732203200915994E-4</v>
      </c>
      <c r="R716">
        <v>25</v>
      </c>
      <c r="S716">
        <v>-3</v>
      </c>
      <c r="T716">
        <v>-0.12</v>
      </c>
      <c r="U716" t="s">
        <v>141</v>
      </c>
      <c r="V716">
        <v>0</v>
      </c>
    </row>
    <row r="717" spans="1:22" ht="13.5" customHeight="1">
      <c r="A717" s="73" t="s">
        <v>267</v>
      </c>
      <c r="B717" s="72" t="s">
        <v>140</v>
      </c>
      <c r="C717" s="73" t="s">
        <v>60</v>
      </c>
      <c r="D717" s="72" t="s">
        <v>366</v>
      </c>
      <c r="E717" s="72" t="s">
        <v>360</v>
      </c>
      <c r="F717" s="72" t="s">
        <v>83</v>
      </c>
      <c r="G717" s="73" t="s">
        <v>27</v>
      </c>
      <c r="H717" s="73" t="s">
        <v>27</v>
      </c>
      <c r="I717" s="72">
        <v>0</v>
      </c>
      <c r="J717" s="72">
        <v>42</v>
      </c>
      <c r="K717" s="72">
        <v>38</v>
      </c>
      <c r="L717" s="72">
        <v>44</v>
      </c>
      <c r="M717" s="72">
        <v>40</v>
      </c>
      <c r="N717" s="72">
        <v>164</v>
      </c>
      <c r="O717">
        <v>144953</v>
      </c>
      <c r="P717">
        <v>1.1314012128069099E-3</v>
      </c>
      <c r="Q717">
        <v>1.1184681460272012E-3</v>
      </c>
      <c r="R717">
        <v>162</v>
      </c>
      <c r="S717">
        <v>2</v>
      </c>
      <c r="T717">
        <v>1.2345679012345734E-2</v>
      </c>
      <c r="U717" t="s">
        <v>141</v>
      </c>
      <c r="V717">
        <v>0</v>
      </c>
    </row>
    <row r="718" spans="1:22" ht="13.5" customHeight="1">
      <c r="A718" s="73" t="s">
        <v>267</v>
      </c>
      <c r="B718" s="72" t="s">
        <v>140</v>
      </c>
      <c r="C718" s="73" t="s">
        <v>60</v>
      </c>
      <c r="D718" s="72" t="s">
        <v>366</v>
      </c>
      <c r="E718" s="72" t="s">
        <v>361</v>
      </c>
      <c r="F718" s="72" t="s">
        <v>83</v>
      </c>
      <c r="G718" s="73" t="s">
        <v>27</v>
      </c>
      <c r="H718" s="73" t="s">
        <v>27</v>
      </c>
      <c r="I718" s="72">
        <v>0</v>
      </c>
      <c r="J718" s="72">
        <v>76</v>
      </c>
      <c r="K718" s="72">
        <v>40</v>
      </c>
      <c r="L718" s="72">
        <v>76</v>
      </c>
      <c r="M718" s="72">
        <v>66</v>
      </c>
      <c r="N718" s="72">
        <v>258</v>
      </c>
      <c r="O718">
        <v>142814</v>
      </c>
      <c r="P718">
        <v>1.8065455767641828E-3</v>
      </c>
      <c r="Q718">
        <v>1.8065455767641828E-3</v>
      </c>
      <c r="R718">
        <v>258</v>
      </c>
      <c r="S718">
        <v>0</v>
      </c>
      <c r="T718">
        <v>0</v>
      </c>
      <c r="U718" t="s">
        <v>141</v>
      </c>
      <c r="V718">
        <v>0</v>
      </c>
    </row>
    <row r="719" spans="1:22" ht="13.5" customHeight="1">
      <c r="A719" s="73" t="s">
        <v>267</v>
      </c>
      <c r="B719" s="72" t="s">
        <v>140</v>
      </c>
      <c r="C719" s="73" t="s">
        <v>60</v>
      </c>
      <c r="D719" s="72" t="s">
        <v>366</v>
      </c>
      <c r="E719" s="72" t="s">
        <v>360</v>
      </c>
      <c r="F719" s="72" t="s">
        <v>84</v>
      </c>
      <c r="G719" s="73" t="s">
        <v>345</v>
      </c>
      <c r="H719" s="73" t="s">
        <v>33</v>
      </c>
      <c r="I719" s="72">
        <v>1</v>
      </c>
      <c r="J719" s="72">
        <v>36</v>
      </c>
      <c r="K719" s="72">
        <v>295</v>
      </c>
      <c r="L719" s="72">
        <v>462</v>
      </c>
      <c r="M719" s="72">
        <v>373</v>
      </c>
      <c r="N719" s="72">
        <v>1167</v>
      </c>
      <c r="O719">
        <v>144953</v>
      </c>
      <c r="P719">
        <v>8.0508854594247784E-3</v>
      </c>
      <c r="Q719">
        <v>1.1385225846706067E-2</v>
      </c>
      <c r="R719">
        <v>1650</v>
      </c>
      <c r="S719">
        <v>-483</v>
      </c>
      <c r="T719">
        <v>-0.29272727272727272</v>
      </c>
      <c r="U719" t="s">
        <v>141</v>
      </c>
      <c r="V719">
        <v>0</v>
      </c>
    </row>
    <row r="720" spans="1:22" ht="13.5" customHeight="1">
      <c r="A720" s="73" t="s">
        <v>267</v>
      </c>
      <c r="B720" s="72" t="s">
        <v>140</v>
      </c>
      <c r="C720" s="73" t="s">
        <v>60</v>
      </c>
      <c r="D720" s="72" t="s">
        <v>366</v>
      </c>
      <c r="E720" s="72" t="s">
        <v>361</v>
      </c>
      <c r="F720" s="72" t="s">
        <v>84</v>
      </c>
      <c r="G720" s="73" t="s">
        <v>345</v>
      </c>
      <c r="H720" s="73" t="s">
        <v>33</v>
      </c>
      <c r="I720" s="72">
        <v>0</v>
      </c>
      <c r="J720" s="72">
        <v>58</v>
      </c>
      <c r="K720" s="72">
        <v>283</v>
      </c>
      <c r="L720" s="72">
        <v>531</v>
      </c>
      <c r="M720" s="72">
        <v>723</v>
      </c>
      <c r="N720" s="72">
        <v>1595</v>
      </c>
      <c r="O720">
        <v>142814</v>
      </c>
      <c r="P720">
        <v>1.1168372848600278E-2</v>
      </c>
      <c r="Q720">
        <v>1.5026146348404538E-2</v>
      </c>
      <c r="R720">
        <v>2146</v>
      </c>
      <c r="S720">
        <v>-551</v>
      </c>
      <c r="T720">
        <v>-0.2567567567567568</v>
      </c>
      <c r="U720" t="s">
        <v>141</v>
      </c>
      <c r="V720">
        <v>0</v>
      </c>
    </row>
    <row r="721" spans="1:22" ht="13.5" customHeight="1">
      <c r="A721" s="73" t="s">
        <v>267</v>
      </c>
      <c r="B721" s="72" t="s">
        <v>140</v>
      </c>
      <c r="C721" s="73" t="s">
        <v>60</v>
      </c>
      <c r="D721" s="72" t="s">
        <v>366</v>
      </c>
      <c r="E721" s="72" t="s">
        <v>360</v>
      </c>
      <c r="F721" s="72" t="s">
        <v>85</v>
      </c>
      <c r="G721" s="73" t="s">
        <v>346</v>
      </c>
      <c r="H721" s="73" t="s">
        <v>25</v>
      </c>
      <c r="I721" s="72">
        <v>14</v>
      </c>
      <c r="J721" s="72">
        <v>115</v>
      </c>
      <c r="K721" s="72">
        <v>100</v>
      </c>
      <c r="L721" s="72">
        <v>154</v>
      </c>
      <c r="M721" s="72">
        <v>145</v>
      </c>
      <c r="N721" s="72">
        <v>528</v>
      </c>
      <c r="O721">
        <v>144953</v>
      </c>
      <c r="P721">
        <v>3.6425600022076121E-3</v>
      </c>
      <c r="Q721">
        <v>3.8479089328219231E-3</v>
      </c>
      <c r="R721">
        <v>558</v>
      </c>
      <c r="S721">
        <v>-30</v>
      </c>
      <c r="T721">
        <v>-5.3763440860215006E-2</v>
      </c>
      <c r="U721" t="s">
        <v>141</v>
      </c>
      <c r="V721">
        <v>0</v>
      </c>
    </row>
    <row r="722" spans="1:22" ht="13.5" customHeight="1">
      <c r="A722" s="73" t="s">
        <v>267</v>
      </c>
      <c r="B722" s="72" t="s">
        <v>140</v>
      </c>
      <c r="C722" s="73" t="s">
        <v>60</v>
      </c>
      <c r="D722" s="72" t="s">
        <v>366</v>
      </c>
      <c r="E722" s="72" t="s">
        <v>361</v>
      </c>
      <c r="F722" s="72" t="s">
        <v>85</v>
      </c>
      <c r="G722" s="73" t="s">
        <v>346</v>
      </c>
      <c r="H722" s="73" t="s">
        <v>25</v>
      </c>
      <c r="I722" s="72">
        <v>20</v>
      </c>
      <c r="J722" s="72">
        <v>147</v>
      </c>
      <c r="K722" s="72">
        <v>145</v>
      </c>
      <c r="L722" s="72">
        <v>271</v>
      </c>
      <c r="M722" s="72">
        <v>437</v>
      </c>
      <c r="N722" s="72">
        <v>1020</v>
      </c>
      <c r="O722">
        <v>142814</v>
      </c>
      <c r="P722">
        <v>7.1421569313932804E-3</v>
      </c>
      <c r="Q722">
        <v>8.4250239252977518E-3</v>
      </c>
      <c r="R722">
        <v>1203</v>
      </c>
      <c r="S722">
        <v>-183</v>
      </c>
      <c r="T722">
        <v>-0.15211970074812964</v>
      </c>
      <c r="U722" t="s">
        <v>141</v>
      </c>
      <c r="V722">
        <v>0</v>
      </c>
    </row>
    <row r="723" spans="1:22" ht="13.5" customHeight="1">
      <c r="A723" s="73" t="s">
        <v>267</v>
      </c>
      <c r="B723" s="72" t="s">
        <v>140</v>
      </c>
      <c r="C723" s="73" t="s">
        <v>60</v>
      </c>
      <c r="D723" s="72" t="s">
        <v>366</v>
      </c>
      <c r="E723" s="72" t="s">
        <v>360</v>
      </c>
      <c r="F723" s="72" t="s">
        <v>86</v>
      </c>
      <c r="G723" s="73" t="s">
        <v>347</v>
      </c>
      <c r="H723" s="73" t="s">
        <v>40</v>
      </c>
      <c r="I723" s="72">
        <v>0</v>
      </c>
      <c r="J723" s="72">
        <v>26</v>
      </c>
      <c r="K723" s="72">
        <v>22</v>
      </c>
      <c r="L723" s="72">
        <v>26</v>
      </c>
      <c r="M723" s="72">
        <v>10</v>
      </c>
      <c r="N723" s="72">
        <v>84</v>
      </c>
      <c r="O723">
        <v>144953</v>
      </c>
      <c r="P723">
        <v>5.7949818216939287E-4</v>
      </c>
      <c r="Q723">
        <v>1.340586000038578E-3</v>
      </c>
      <c r="R723">
        <v>194</v>
      </c>
      <c r="S723">
        <v>-110</v>
      </c>
      <c r="T723">
        <v>-0.5670103092783505</v>
      </c>
      <c r="U723" t="s">
        <v>141</v>
      </c>
      <c r="V723">
        <v>0</v>
      </c>
    </row>
    <row r="724" spans="1:22" ht="13.5" customHeight="1">
      <c r="A724" s="73" t="s">
        <v>267</v>
      </c>
      <c r="B724" s="72" t="s">
        <v>140</v>
      </c>
      <c r="C724" s="73" t="s">
        <v>60</v>
      </c>
      <c r="D724" s="72" t="s">
        <v>366</v>
      </c>
      <c r="E724" s="72" t="s">
        <v>361</v>
      </c>
      <c r="F724" s="72" t="s">
        <v>86</v>
      </c>
      <c r="G724" s="73" t="s">
        <v>347</v>
      </c>
      <c r="H724" s="73" t="s">
        <v>40</v>
      </c>
      <c r="I724" s="72">
        <v>0</v>
      </c>
      <c r="J724" s="72">
        <v>46</v>
      </c>
      <c r="K724" s="72">
        <v>22</v>
      </c>
      <c r="L724" s="72">
        <v>17</v>
      </c>
      <c r="M724" s="72">
        <v>6</v>
      </c>
      <c r="N724" s="72">
        <v>91</v>
      </c>
      <c r="O724">
        <v>142814</v>
      </c>
      <c r="P724">
        <v>6.3719243211449856E-4</v>
      </c>
      <c r="Q724">
        <v>1.3016328077373009E-3</v>
      </c>
      <c r="R724">
        <v>186</v>
      </c>
      <c r="S724">
        <v>-95</v>
      </c>
      <c r="T724">
        <v>-0.510752688172043</v>
      </c>
      <c r="U724" t="s">
        <v>141</v>
      </c>
      <c r="V724">
        <v>0</v>
      </c>
    </row>
    <row r="725" spans="1:22" ht="13.5" customHeight="1">
      <c r="A725" s="73" t="s">
        <v>267</v>
      </c>
      <c r="B725" s="72" t="s">
        <v>140</v>
      </c>
      <c r="C725" s="73" t="s">
        <v>60</v>
      </c>
      <c r="D725" s="72" t="s">
        <v>366</v>
      </c>
      <c r="E725" s="72" t="s">
        <v>360</v>
      </c>
      <c r="F725" s="72" t="s">
        <v>87</v>
      </c>
      <c r="G725" s="73" t="s">
        <v>348</v>
      </c>
      <c r="H725" s="73" t="s">
        <v>38</v>
      </c>
      <c r="I725" s="72">
        <v>11</v>
      </c>
      <c r="J725" s="72">
        <v>113</v>
      </c>
      <c r="K725" s="72">
        <v>43</v>
      </c>
      <c r="L725" s="72">
        <v>52</v>
      </c>
      <c r="M725" s="72">
        <v>15</v>
      </c>
      <c r="N725" s="72">
        <v>234</v>
      </c>
      <c r="O725">
        <v>144953</v>
      </c>
      <c r="P725">
        <v>1.6143163646147372E-3</v>
      </c>
      <c r="Q725">
        <v>1.4119820533122197E-3</v>
      </c>
      <c r="R725">
        <v>205</v>
      </c>
      <c r="S725">
        <v>29</v>
      </c>
      <c r="T725">
        <v>0.14146341463414625</v>
      </c>
      <c r="U725" t="s">
        <v>141</v>
      </c>
      <c r="V725">
        <v>0</v>
      </c>
    </row>
    <row r="726" spans="1:22" ht="13.5" customHeight="1">
      <c r="A726" s="73" t="s">
        <v>267</v>
      </c>
      <c r="B726" s="72" t="s">
        <v>140</v>
      </c>
      <c r="C726" s="73" t="s">
        <v>60</v>
      </c>
      <c r="D726" s="72" t="s">
        <v>366</v>
      </c>
      <c r="E726" s="72" t="s">
        <v>361</v>
      </c>
      <c r="F726" s="72" t="s">
        <v>87</v>
      </c>
      <c r="G726" s="73" t="s">
        <v>348</v>
      </c>
      <c r="H726" s="73" t="s">
        <v>38</v>
      </c>
      <c r="I726" s="72">
        <v>5</v>
      </c>
      <c r="J726" s="72">
        <v>98</v>
      </c>
      <c r="K726" s="72">
        <v>37</v>
      </c>
      <c r="L726" s="72">
        <v>38</v>
      </c>
      <c r="M726" s="72">
        <v>10</v>
      </c>
      <c r="N726" s="72">
        <v>188</v>
      </c>
      <c r="O726">
        <v>142814</v>
      </c>
      <c r="P726">
        <v>1.3163975520607224E-3</v>
      </c>
      <c r="Q726">
        <v>1.2779467655300485E-3</v>
      </c>
      <c r="R726">
        <v>183</v>
      </c>
      <c r="S726">
        <v>5</v>
      </c>
      <c r="T726">
        <v>2.732240437158473E-2</v>
      </c>
      <c r="U726" t="s">
        <v>141</v>
      </c>
      <c r="V726">
        <v>0</v>
      </c>
    </row>
    <row r="727" spans="1:22" ht="13.5" customHeight="1">
      <c r="A727" s="73" t="s">
        <v>267</v>
      </c>
      <c r="B727" s="72" t="s">
        <v>140</v>
      </c>
      <c r="C727" s="73" t="s">
        <v>60</v>
      </c>
      <c r="D727" s="72" t="s">
        <v>366</v>
      </c>
      <c r="E727" s="72" t="s">
        <v>360</v>
      </c>
      <c r="F727" s="72" t="s">
        <v>88</v>
      </c>
      <c r="G727" s="73" t="s">
        <v>349</v>
      </c>
      <c r="H727" s="73" t="s">
        <v>34</v>
      </c>
      <c r="I727" s="72">
        <v>6</v>
      </c>
      <c r="J727" s="72">
        <v>36</v>
      </c>
      <c r="K727" s="72">
        <v>33</v>
      </c>
      <c r="L727" s="72">
        <v>58</v>
      </c>
      <c r="M727" s="72">
        <v>29</v>
      </c>
      <c r="N727" s="72">
        <v>162</v>
      </c>
      <c r="O727">
        <v>144953</v>
      </c>
      <c r="P727">
        <v>1.1176036370409718E-3</v>
      </c>
      <c r="Q727">
        <v>1.1176036370409718E-3</v>
      </c>
      <c r="R727">
        <v>162</v>
      </c>
      <c r="S727">
        <v>0</v>
      </c>
      <c r="T727">
        <v>0</v>
      </c>
      <c r="U727" t="s">
        <v>141</v>
      </c>
      <c r="V727">
        <v>0</v>
      </c>
    </row>
    <row r="728" spans="1:22" ht="13.5" customHeight="1">
      <c r="A728" s="73" t="s">
        <v>267</v>
      </c>
      <c r="B728" s="72" t="s">
        <v>140</v>
      </c>
      <c r="C728" s="73" t="s">
        <v>60</v>
      </c>
      <c r="D728" s="72" t="s">
        <v>366</v>
      </c>
      <c r="E728" s="72" t="s">
        <v>361</v>
      </c>
      <c r="F728" s="72" t="s">
        <v>88</v>
      </c>
      <c r="G728" s="73" t="s">
        <v>349</v>
      </c>
      <c r="H728" s="73" t="s">
        <v>34</v>
      </c>
      <c r="I728" s="72">
        <v>7</v>
      </c>
      <c r="J728" s="72">
        <v>58</v>
      </c>
      <c r="K728" s="72">
        <v>29</v>
      </c>
      <c r="L728" s="72">
        <v>62</v>
      </c>
      <c r="M728" s="72">
        <v>61</v>
      </c>
      <c r="N728" s="72">
        <v>217</v>
      </c>
      <c r="O728">
        <v>142814</v>
      </c>
      <c r="P728">
        <v>1.5194588765807273E-3</v>
      </c>
      <c r="Q728">
        <v>1.2230512595980576E-3</v>
      </c>
      <c r="R728">
        <v>175</v>
      </c>
      <c r="S728">
        <v>42</v>
      </c>
      <c r="T728">
        <v>0.24</v>
      </c>
      <c r="U728" t="s">
        <v>141</v>
      </c>
      <c r="V728">
        <v>0</v>
      </c>
    </row>
    <row r="729" spans="1:22" ht="13.5" customHeight="1">
      <c r="A729" s="73" t="s">
        <v>267</v>
      </c>
      <c r="B729" s="72" t="s">
        <v>140</v>
      </c>
      <c r="C729" s="73" t="s">
        <v>60</v>
      </c>
      <c r="D729" s="72" t="s">
        <v>366</v>
      </c>
      <c r="E729" s="72" t="s">
        <v>360</v>
      </c>
      <c r="F729" s="72" t="s">
        <v>89</v>
      </c>
      <c r="G729" s="73" t="s">
        <v>350</v>
      </c>
      <c r="H729" s="73" t="s">
        <v>39</v>
      </c>
      <c r="I729" s="72">
        <v>0</v>
      </c>
      <c r="J729" s="72">
        <v>7</v>
      </c>
      <c r="K729" s="72">
        <v>13</v>
      </c>
      <c r="L729" s="72">
        <v>16</v>
      </c>
      <c r="M729" s="72">
        <v>6</v>
      </c>
      <c r="N729" s="72">
        <v>42</v>
      </c>
      <c r="O729">
        <v>144953</v>
      </c>
      <c r="P729">
        <v>2.8974909108469643E-4</v>
      </c>
      <c r="Q729">
        <v>1.5175508049617312E-4</v>
      </c>
      <c r="R729">
        <v>22</v>
      </c>
      <c r="S729">
        <v>20</v>
      </c>
      <c r="T729">
        <v>0.90909090909090917</v>
      </c>
      <c r="U729" t="s">
        <v>141</v>
      </c>
      <c r="V729">
        <v>0</v>
      </c>
    </row>
    <row r="730" spans="1:22" ht="13.5" customHeight="1">
      <c r="A730" s="73" t="s">
        <v>267</v>
      </c>
      <c r="B730" s="72" t="s">
        <v>140</v>
      </c>
      <c r="C730" s="73" t="s">
        <v>60</v>
      </c>
      <c r="D730" s="72" t="s">
        <v>366</v>
      </c>
      <c r="E730" s="72" t="s">
        <v>361</v>
      </c>
      <c r="F730" s="72" t="s">
        <v>89</v>
      </c>
      <c r="G730" s="73" t="s">
        <v>350</v>
      </c>
      <c r="H730" s="73" t="s">
        <v>39</v>
      </c>
      <c r="I730" s="72">
        <v>0</v>
      </c>
      <c r="J730" s="72">
        <v>9</v>
      </c>
      <c r="K730" s="72">
        <v>10</v>
      </c>
      <c r="L730" s="72">
        <v>21</v>
      </c>
      <c r="M730" s="72">
        <v>22</v>
      </c>
      <c r="N730" s="72">
        <v>62</v>
      </c>
      <c r="O730">
        <v>142814</v>
      </c>
      <c r="P730">
        <v>4.3413110759449352E-4</v>
      </c>
      <c r="Q730">
        <v>2.0551288308885864E-4</v>
      </c>
      <c r="R730">
        <v>29</v>
      </c>
      <c r="S730">
        <v>33</v>
      </c>
      <c r="T730">
        <v>1.1379310344827585</v>
      </c>
      <c r="U730" t="s">
        <v>141</v>
      </c>
      <c r="V730">
        <v>0</v>
      </c>
    </row>
    <row r="731" spans="1:22" ht="13.5" customHeight="1">
      <c r="A731" s="73" t="s">
        <v>267</v>
      </c>
      <c r="B731" s="72" t="s">
        <v>140</v>
      </c>
      <c r="C731" s="73" t="s">
        <v>60</v>
      </c>
      <c r="D731" s="72" t="s">
        <v>366</v>
      </c>
      <c r="E731" s="72" t="s">
        <v>360</v>
      </c>
      <c r="F731" s="72" t="s">
        <v>90</v>
      </c>
      <c r="G731" s="73" t="s">
        <v>351</v>
      </c>
      <c r="H731" s="73" t="s">
        <v>37</v>
      </c>
      <c r="I731" s="72">
        <v>11</v>
      </c>
      <c r="J731" s="72">
        <v>73</v>
      </c>
      <c r="K731" s="72">
        <v>12</v>
      </c>
      <c r="L731" s="72">
        <v>14</v>
      </c>
      <c r="M731" s="72">
        <v>4</v>
      </c>
      <c r="N731" s="72">
        <v>114</v>
      </c>
      <c r="O731">
        <v>144953</v>
      </c>
      <c r="P731">
        <v>7.8646181865846168E-4</v>
      </c>
      <c r="Q731">
        <v>5.6475732480023276E-4</v>
      </c>
      <c r="R731">
        <v>82</v>
      </c>
      <c r="S731">
        <v>32</v>
      </c>
      <c r="T731">
        <v>0.39024390243902429</v>
      </c>
      <c r="U731" t="s">
        <v>141</v>
      </c>
      <c r="V731">
        <v>0</v>
      </c>
    </row>
    <row r="732" spans="1:22" ht="13.5" customHeight="1">
      <c r="A732" s="73" t="s">
        <v>267</v>
      </c>
      <c r="B732" s="72" t="s">
        <v>140</v>
      </c>
      <c r="C732" s="73" t="s">
        <v>60</v>
      </c>
      <c r="D732" s="72" t="s">
        <v>366</v>
      </c>
      <c r="E732" s="72" t="s">
        <v>361</v>
      </c>
      <c r="F732" s="72" t="s">
        <v>90</v>
      </c>
      <c r="G732" s="73" t="s">
        <v>351</v>
      </c>
      <c r="H732" s="73" t="s">
        <v>37</v>
      </c>
      <c r="I732" s="72">
        <v>13</v>
      </c>
      <c r="J732" s="72">
        <v>53</v>
      </c>
      <c r="K732" s="72">
        <v>17</v>
      </c>
      <c r="L732" s="72">
        <v>11</v>
      </c>
      <c r="M732" s="72">
        <v>14</v>
      </c>
      <c r="N732" s="72">
        <v>108</v>
      </c>
      <c r="O732">
        <v>142814</v>
      </c>
      <c r="P732">
        <v>7.5622838097105327E-4</v>
      </c>
      <c r="Q732">
        <v>5.7015251579797593E-4</v>
      </c>
      <c r="R732">
        <v>81</v>
      </c>
      <c r="S732">
        <v>27</v>
      </c>
      <c r="T732">
        <v>0.33333333333333326</v>
      </c>
      <c r="U732" t="s">
        <v>141</v>
      </c>
      <c r="V732">
        <v>0</v>
      </c>
    </row>
    <row r="733" spans="1:22" ht="13.5" customHeight="1">
      <c r="A733" s="73" t="s">
        <v>267</v>
      </c>
      <c r="B733" s="72" t="s">
        <v>140</v>
      </c>
      <c r="C733" s="73" t="s">
        <v>60</v>
      </c>
      <c r="D733" s="72" t="s">
        <v>366</v>
      </c>
      <c r="E733" s="72" t="s">
        <v>360</v>
      </c>
      <c r="F733" s="72" t="s">
        <v>91</v>
      </c>
      <c r="G733" s="73" t="s">
        <v>352</v>
      </c>
      <c r="H733" s="73" t="s">
        <v>29</v>
      </c>
      <c r="I733" s="72">
        <v>22</v>
      </c>
      <c r="J733" s="72">
        <v>175</v>
      </c>
      <c r="K733" s="72">
        <v>136</v>
      </c>
      <c r="L733" s="72">
        <v>198</v>
      </c>
      <c r="M733" s="72">
        <v>162</v>
      </c>
      <c r="N733" s="72">
        <v>693</v>
      </c>
      <c r="O733">
        <v>144953</v>
      </c>
      <c r="P733">
        <v>4.7808600028974909E-3</v>
      </c>
      <c r="Q733">
        <v>3.4150560725363876E-3</v>
      </c>
      <c r="R733">
        <v>495</v>
      </c>
      <c r="S733">
        <v>198</v>
      </c>
      <c r="T733">
        <v>0.39999999999999991</v>
      </c>
      <c r="U733" t="s">
        <v>141</v>
      </c>
      <c r="V733">
        <v>0</v>
      </c>
    </row>
    <row r="734" spans="1:22" ht="13.5" customHeight="1">
      <c r="A734" s="73" t="s">
        <v>267</v>
      </c>
      <c r="B734" s="72" t="s">
        <v>140</v>
      </c>
      <c r="C734" s="73" t="s">
        <v>60</v>
      </c>
      <c r="D734" s="72" t="s">
        <v>366</v>
      </c>
      <c r="E734" s="72" t="s">
        <v>361</v>
      </c>
      <c r="F734" s="72" t="s">
        <v>91</v>
      </c>
      <c r="G734" s="73" t="s">
        <v>352</v>
      </c>
      <c r="H734" s="73" t="s">
        <v>29</v>
      </c>
      <c r="I734" s="72">
        <v>27</v>
      </c>
      <c r="J734" s="72">
        <v>154</v>
      </c>
      <c r="K734" s="72">
        <v>108</v>
      </c>
      <c r="L734" s="72">
        <v>189</v>
      </c>
      <c r="M734" s="72">
        <v>203</v>
      </c>
      <c r="N734" s="72">
        <v>681</v>
      </c>
      <c r="O734">
        <v>142814</v>
      </c>
      <c r="P734">
        <v>4.7684400689008083E-3</v>
      </c>
      <c r="Q734">
        <v>3.3231791747438382E-3</v>
      </c>
      <c r="R734">
        <v>475</v>
      </c>
      <c r="S734">
        <v>206</v>
      </c>
      <c r="T734">
        <v>0.43368421052631589</v>
      </c>
      <c r="U734" t="s">
        <v>141</v>
      </c>
      <c r="V734">
        <v>0</v>
      </c>
    </row>
    <row r="735" spans="1:22" ht="13.5" customHeight="1">
      <c r="A735" s="73" t="s">
        <v>267</v>
      </c>
      <c r="B735" s="72" t="s">
        <v>140</v>
      </c>
      <c r="C735" s="73" t="s">
        <v>60</v>
      </c>
      <c r="D735" s="72" t="s">
        <v>366</v>
      </c>
      <c r="E735" s="72" t="s">
        <v>360</v>
      </c>
      <c r="F735" s="72" t="s">
        <v>92</v>
      </c>
      <c r="G735" s="73" t="s">
        <v>353</v>
      </c>
      <c r="H735" s="73" t="s">
        <v>30</v>
      </c>
      <c r="I735" s="72">
        <v>0</v>
      </c>
      <c r="J735" s="72">
        <v>26</v>
      </c>
      <c r="K735" s="72">
        <v>23</v>
      </c>
      <c r="L735" s="72">
        <v>43</v>
      </c>
      <c r="M735" s="72">
        <v>42</v>
      </c>
      <c r="N735" s="72">
        <v>134</v>
      </c>
      <c r="O735">
        <v>144953</v>
      </c>
      <c r="P735">
        <v>9.2443757631784096E-4</v>
      </c>
      <c r="Q735">
        <v>1.4829141023426633E-3</v>
      </c>
      <c r="R735">
        <v>215</v>
      </c>
      <c r="S735">
        <v>-81</v>
      </c>
      <c r="T735">
        <v>-0.37674418604651161</v>
      </c>
      <c r="U735" t="s">
        <v>141</v>
      </c>
      <c r="V735">
        <v>0</v>
      </c>
    </row>
    <row r="736" spans="1:22" ht="13.5" customHeight="1">
      <c r="A736" s="73" t="s">
        <v>267</v>
      </c>
      <c r="B736" s="72" t="s">
        <v>140</v>
      </c>
      <c r="C736" s="73" t="s">
        <v>60</v>
      </c>
      <c r="D736" s="72" t="s">
        <v>366</v>
      </c>
      <c r="E736" s="72" t="s">
        <v>361</v>
      </c>
      <c r="F736" s="72" t="s">
        <v>92</v>
      </c>
      <c r="G736" s="73" t="s">
        <v>353</v>
      </c>
      <c r="H736" s="73" t="s">
        <v>30</v>
      </c>
      <c r="I736" s="72">
        <v>0</v>
      </c>
      <c r="J736" s="72">
        <v>33</v>
      </c>
      <c r="K736" s="72">
        <v>41</v>
      </c>
      <c r="L736" s="72">
        <v>75</v>
      </c>
      <c r="M736" s="72">
        <v>81</v>
      </c>
      <c r="N736" s="72">
        <v>230</v>
      </c>
      <c r="O736">
        <v>142814</v>
      </c>
      <c r="P736">
        <v>1.6104863668827986E-3</v>
      </c>
      <c r="Q736">
        <v>2.6386975787045489E-3</v>
      </c>
      <c r="R736">
        <v>377</v>
      </c>
      <c r="S736">
        <v>-147</v>
      </c>
      <c r="T736">
        <v>-0.38992042440318297</v>
      </c>
      <c r="U736" t="s">
        <v>141</v>
      </c>
      <c r="V736">
        <v>0</v>
      </c>
    </row>
    <row r="737" spans="1:22" ht="13.5" customHeight="1">
      <c r="A737" s="73" t="s">
        <v>267</v>
      </c>
      <c r="B737" s="72" t="s">
        <v>140</v>
      </c>
      <c r="C737" s="73" t="s">
        <v>60</v>
      </c>
      <c r="D737" s="72" t="s">
        <v>366</v>
      </c>
      <c r="E737" s="72" t="s">
        <v>360</v>
      </c>
      <c r="F737" s="72" t="s">
        <v>93</v>
      </c>
      <c r="G737" s="73" t="s">
        <v>354</v>
      </c>
      <c r="H737" s="73" t="s">
        <v>42</v>
      </c>
      <c r="I737" s="72">
        <v>0</v>
      </c>
      <c r="J737" s="72">
        <v>6</v>
      </c>
      <c r="K737" s="72">
        <v>6</v>
      </c>
      <c r="L737" s="72">
        <v>5</v>
      </c>
      <c r="M737" s="72">
        <v>2</v>
      </c>
      <c r="N737" s="72">
        <v>19</v>
      </c>
      <c r="O737">
        <v>144953</v>
      </c>
      <c r="P737">
        <v>1.3107696977641029E-4</v>
      </c>
      <c r="Q737">
        <v>1.0541789410186882E-4</v>
      </c>
      <c r="R737">
        <v>15</v>
      </c>
      <c r="S737">
        <v>4</v>
      </c>
      <c r="T737">
        <v>0.26666666666666661</v>
      </c>
      <c r="U737" t="s">
        <v>141</v>
      </c>
      <c r="V737">
        <v>0</v>
      </c>
    </row>
    <row r="738" spans="1:22" ht="13.5" customHeight="1">
      <c r="A738" s="73" t="s">
        <v>267</v>
      </c>
      <c r="B738" s="72" t="s">
        <v>140</v>
      </c>
      <c r="C738" s="73" t="s">
        <v>60</v>
      </c>
      <c r="D738" s="72" t="s">
        <v>366</v>
      </c>
      <c r="E738" s="72" t="s">
        <v>361</v>
      </c>
      <c r="F738" s="72" t="s">
        <v>93</v>
      </c>
      <c r="G738" s="73" t="s">
        <v>354</v>
      </c>
      <c r="H738" s="73" t="s">
        <v>42</v>
      </c>
      <c r="I738" s="72">
        <v>1</v>
      </c>
      <c r="J738" s="72">
        <v>7</v>
      </c>
      <c r="K738" s="72">
        <v>6</v>
      </c>
      <c r="L738" s="72">
        <v>2</v>
      </c>
      <c r="M738" s="72">
        <v>5</v>
      </c>
      <c r="N738" s="72">
        <v>21</v>
      </c>
      <c r="O738">
        <v>142814</v>
      </c>
      <c r="P738">
        <v>1.4704440741103813E-4</v>
      </c>
      <c r="Q738">
        <v>1.2844555193053666E-4</v>
      </c>
      <c r="R738">
        <v>18</v>
      </c>
      <c r="S738">
        <v>3</v>
      </c>
      <c r="T738">
        <v>0.16666666666666674</v>
      </c>
      <c r="U738" t="s">
        <v>141</v>
      </c>
      <c r="V738">
        <v>0</v>
      </c>
    </row>
    <row r="739" spans="1:22" ht="13.5" customHeight="1">
      <c r="A739" s="73" t="s">
        <v>267</v>
      </c>
      <c r="B739" s="72" t="s">
        <v>140</v>
      </c>
      <c r="C739" s="73" t="s">
        <v>60</v>
      </c>
      <c r="D739" s="72" t="s">
        <v>366</v>
      </c>
      <c r="E739" s="72" t="s">
        <v>360</v>
      </c>
      <c r="F739" s="72" t="s">
        <v>94</v>
      </c>
      <c r="G739" s="73" t="s">
        <v>36</v>
      </c>
      <c r="H739" s="73" t="s">
        <v>36</v>
      </c>
      <c r="I739" s="72">
        <v>82</v>
      </c>
      <c r="J739" s="72">
        <v>70</v>
      </c>
      <c r="K739" s="72">
        <v>12</v>
      </c>
      <c r="L739" s="72">
        <v>7</v>
      </c>
      <c r="M739" s="72">
        <v>1</v>
      </c>
      <c r="N739" s="72">
        <v>172</v>
      </c>
      <c r="O739">
        <v>144953</v>
      </c>
      <c r="P739">
        <v>1.1865915158706616E-3</v>
      </c>
      <c r="Q739">
        <v>9.0732339598185356E-4</v>
      </c>
      <c r="R739">
        <v>132</v>
      </c>
      <c r="S739">
        <v>40</v>
      </c>
      <c r="T739">
        <v>0.30303030303030298</v>
      </c>
      <c r="U739" t="s">
        <v>141</v>
      </c>
      <c r="V739">
        <v>0</v>
      </c>
    </row>
    <row r="740" spans="1:22" ht="13.5" customHeight="1">
      <c r="A740" s="73" t="s">
        <v>267</v>
      </c>
      <c r="B740" s="72" t="s">
        <v>140</v>
      </c>
      <c r="C740" s="73" t="s">
        <v>60</v>
      </c>
      <c r="D740" s="72" t="s">
        <v>366</v>
      </c>
      <c r="E740" s="72" t="s">
        <v>361</v>
      </c>
      <c r="F740" s="72" t="s">
        <v>94</v>
      </c>
      <c r="G740" s="73" t="s">
        <v>36</v>
      </c>
      <c r="H740" s="73" t="s">
        <v>36</v>
      </c>
      <c r="I740" s="72">
        <v>47</v>
      </c>
      <c r="J740" s="72">
        <v>42</v>
      </c>
      <c r="K740" s="72">
        <v>5</v>
      </c>
      <c r="L740" s="72">
        <v>8</v>
      </c>
      <c r="M740" s="72">
        <v>2</v>
      </c>
      <c r="N740" s="72">
        <v>104</v>
      </c>
      <c r="O740">
        <v>142814</v>
      </c>
      <c r="P740">
        <v>7.2821992241656978E-4</v>
      </c>
      <c r="Q740">
        <v>6.1052108205611477E-4</v>
      </c>
      <c r="R740">
        <v>87</v>
      </c>
      <c r="S740">
        <v>17</v>
      </c>
      <c r="T740">
        <v>0.19540229885057481</v>
      </c>
      <c r="U740" t="s">
        <v>141</v>
      </c>
      <c r="V740">
        <v>0</v>
      </c>
    </row>
    <row r="741" spans="1:22" ht="13.5" customHeight="1">
      <c r="A741" s="73" t="s">
        <v>267</v>
      </c>
      <c r="B741" s="72" t="s">
        <v>140</v>
      </c>
      <c r="C741" s="73" t="s">
        <v>60</v>
      </c>
      <c r="D741" s="72" t="s">
        <v>366</v>
      </c>
      <c r="E741" s="72" t="s">
        <v>360</v>
      </c>
      <c r="F741" s="72" t="s">
        <v>95</v>
      </c>
      <c r="G741" s="73" t="s">
        <v>355</v>
      </c>
      <c r="H741" s="73" t="s">
        <v>43</v>
      </c>
      <c r="I741" s="72">
        <v>0</v>
      </c>
      <c r="J741" s="72">
        <v>45</v>
      </c>
      <c r="K741" s="72">
        <v>11</v>
      </c>
      <c r="L741" s="72">
        <v>12</v>
      </c>
      <c r="M741" s="72">
        <v>1</v>
      </c>
      <c r="N741" s="72">
        <v>69</v>
      </c>
      <c r="O741">
        <v>144953</v>
      </c>
      <c r="P741">
        <v>4.7601636392485841E-4</v>
      </c>
      <c r="Q741">
        <v>3.8789480867447722E-4</v>
      </c>
      <c r="R741">
        <v>56</v>
      </c>
      <c r="S741">
        <v>13</v>
      </c>
      <c r="T741">
        <v>0.23214285714285721</v>
      </c>
      <c r="U741" t="s">
        <v>141</v>
      </c>
      <c r="V741">
        <v>0</v>
      </c>
    </row>
    <row r="742" spans="1:22" ht="13.5" customHeight="1">
      <c r="A742" s="73" t="s">
        <v>267</v>
      </c>
      <c r="B742" s="72" t="s">
        <v>140</v>
      </c>
      <c r="C742" s="73" t="s">
        <v>60</v>
      </c>
      <c r="D742" s="72" t="s">
        <v>366</v>
      </c>
      <c r="E742" s="72" t="s">
        <v>361</v>
      </c>
      <c r="F742" s="72" t="s">
        <v>95</v>
      </c>
      <c r="G742" s="73" t="s">
        <v>355</v>
      </c>
      <c r="H742" s="73" t="s">
        <v>43</v>
      </c>
      <c r="I742" s="72">
        <v>0</v>
      </c>
      <c r="J742" s="72">
        <v>51</v>
      </c>
      <c r="K742" s="72">
        <v>21</v>
      </c>
      <c r="L742" s="72">
        <v>13</v>
      </c>
      <c r="M742" s="72">
        <v>4</v>
      </c>
      <c r="N742" s="72">
        <v>89</v>
      </c>
      <c r="O742">
        <v>142814</v>
      </c>
      <c r="P742">
        <v>6.2318820283725686E-4</v>
      </c>
      <c r="Q742">
        <v>3.2508311784263023E-4</v>
      </c>
      <c r="R742">
        <v>46</v>
      </c>
      <c r="S742">
        <v>43</v>
      </c>
      <c r="T742">
        <v>0.93478260869565211</v>
      </c>
      <c r="U742" t="s">
        <v>141</v>
      </c>
      <c r="V742">
        <v>0</v>
      </c>
    </row>
    <row r="743" spans="1:22" ht="13.5" customHeight="1">
      <c r="A743" s="73" t="s">
        <v>267</v>
      </c>
      <c r="B743" s="72" t="s">
        <v>140</v>
      </c>
      <c r="C743" s="73" t="s">
        <v>60</v>
      </c>
      <c r="D743" s="72" t="s">
        <v>366</v>
      </c>
      <c r="E743" s="72" t="s">
        <v>360</v>
      </c>
      <c r="F743" s="72" t="s">
        <v>96</v>
      </c>
      <c r="G743" s="73" t="s">
        <v>32</v>
      </c>
      <c r="H743" s="73" t="s">
        <v>32</v>
      </c>
      <c r="I743" s="72">
        <v>261</v>
      </c>
      <c r="J743" s="72">
        <v>165</v>
      </c>
      <c r="K743" s="72">
        <v>9</v>
      </c>
      <c r="L743" s="72">
        <v>6</v>
      </c>
      <c r="M743" s="72">
        <v>3</v>
      </c>
      <c r="N743" s="72">
        <v>444</v>
      </c>
      <c r="O743">
        <v>144953</v>
      </c>
      <c r="P743">
        <v>3.0630618200382194E-3</v>
      </c>
      <c r="Q743">
        <v>5.0169086297646428E-3</v>
      </c>
      <c r="R743">
        <v>727</v>
      </c>
      <c r="S743">
        <v>-283</v>
      </c>
      <c r="T743">
        <v>-0.38927097661623111</v>
      </c>
      <c r="U743" t="s">
        <v>141</v>
      </c>
      <c r="V743">
        <v>0</v>
      </c>
    </row>
    <row r="744" spans="1:22" ht="13.5" customHeight="1">
      <c r="A744" s="73" t="s">
        <v>267</v>
      </c>
      <c r="B744" s="72" t="s">
        <v>140</v>
      </c>
      <c r="C744" s="73" t="s">
        <v>60</v>
      </c>
      <c r="D744" s="72" t="s">
        <v>366</v>
      </c>
      <c r="E744" s="72" t="s">
        <v>361</v>
      </c>
      <c r="F744" s="72" t="s">
        <v>96</v>
      </c>
      <c r="G744" s="73" t="s">
        <v>32</v>
      </c>
      <c r="H744" s="73" t="s">
        <v>32</v>
      </c>
      <c r="I744" s="72">
        <v>119</v>
      </c>
      <c r="J744" s="72">
        <v>174</v>
      </c>
      <c r="K744" s="72">
        <v>6</v>
      </c>
      <c r="L744" s="72">
        <v>5</v>
      </c>
      <c r="M744" s="72">
        <v>6</v>
      </c>
      <c r="N744" s="72">
        <v>310</v>
      </c>
      <c r="O744">
        <v>142814</v>
      </c>
      <c r="P744">
        <v>2.1706555379724679E-3</v>
      </c>
      <c r="Q744">
        <v>3.3863603968607059E-3</v>
      </c>
      <c r="R744">
        <v>484</v>
      </c>
      <c r="S744">
        <v>-174</v>
      </c>
      <c r="T744">
        <v>-0.35950413223140498</v>
      </c>
      <c r="U744" t="s">
        <v>141</v>
      </c>
      <c r="V744">
        <v>0</v>
      </c>
    </row>
    <row r="745" spans="1:22" ht="13.5" customHeight="1">
      <c r="A745" s="73" t="s">
        <v>267</v>
      </c>
      <c r="B745" s="72" t="s">
        <v>140</v>
      </c>
      <c r="C745" s="73" t="s">
        <v>60</v>
      </c>
      <c r="D745" s="72" t="s">
        <v>366</v>
      </c>
      <c r="E745" s="72" t="s">
        <v>360</v>
      </c>
      <c r="F745" s="72" t="s">
        <v>97</v>
      </c>
      <c r="G745" s="73" t="s">
        <v>31</v>
      </c>
      <c r="H745" s="73" t="s">
        <v>31</v>
      </c>
      <c r="I745" s="72">
        <v>62</v>
      </c>
      <c r="J745" s="72">
        <v>75</v>
      </c>
      <c r="K745" s="72">
        <v>29</v>
      </c>
      <c r="L745" s="72">
        <v>56</v>
      </c>
      <c r="M745" s="72">
        <v>24</v>
      </c>
      <c r="N745" s="72">
        <v>246</v>
      </c>
      <c r="O745">
        <v>144953</v>
      </c>
      <c r="P745">
        <v>1.6971018192103648E-3</v>
      </c>
      <c r="Q745">
        <v>3.7502467267583393E-3</v>
      </c>
      <c r="R745">
        <v>544</v>
      </c>
      <c r="S745">
        <v>-298</v>
      </c>
      <c r="T745">
        <v>-0.54779411764705888</v>
      </c>
      <c r="U745" t="s">
        <v>141</v>
      </c>
      <c r="V745">
        <v>0</v>
      </c>
    </row>
    <row r="746" spans="1:22" ht="13.5" customHeight="1">
      <c r="A746" s="73" t="s">
        <v>267</v>
      </c>
      <c r="B746" s="72" t="s">
        <v>140</v>
      </c>
      <c r="C746" s="73" t="s">
        <v>60</v>
      </c>
      <c r="D746" s="72" t="s">
        <v>366</v>
      </c>
      <c r="E746" s="72" t="s">
        <v>361</v>
      </c>
      <c r="F746" s="72" t="s">
        <v>97</v>
      </c>
      <c r="G746" s="73" t="s">
        <v>31</v>
      </c>
      <c r="H746" s="73" t="s">
        <v>31</v>
      </c>
      <c r="I746" s="72">
        <v>41</v>
      </c>
      <c r="J746" s="72">
        <v>85</v>
      </c>
      <c r="K746" s="72">
        <v>32</v>
      </c>
      <c r="L746" s="72">
        <v>87</v>
      </c>
      <c r="M746" s="72">
        <v>80</v>
      </c>
      <c r="N746" s="72">
        <v>325</v>
      </c>
      <c r="O746">
        <v>142814</v>
      </c>
      <c r="P746">
        <v>2.2756872575517804E-3</v>
      </c>
      <c r="Q746">
        <v>5.6151384131618845E-3</v>
      </c>
      <c r="R746">
        <v>802</v>
      </c>
      <c r="S746">
        <v>-477</v>
      </c>
      <c r="T746">
        <v>-0.59476309226932667</v>
      </c>
      <c r="U746" t="s">
        <v>141</v>
      </c>
      <c r="V746">
        <v>0</v>
      </c>
    </row>
    <row r="747" spans="1:22" ht="13.5" customHeight="1">
      <c r="A747" s="73" t="s">
        <v>267</v>
      </c>
      <c r="B747" s="72" t="s">
        <v>140</v>
      </c>
      <c r="C747" s="73" t="s">
        <v>60</v>
      </c>
      <c r="D747" s="72" t="s">
        <v>367</v>
      </c>
      <c r="E747" s="72" t="s">
        <v>360</v>
      </c>
      <c r="F747" s="72" t="s">
        <v>107</v>
      </c>
      <c r="G747" s="73" t="s">
        <v>49</v>
      </c>
      <c r="H747" s="73" t="s">
        <v>49</v>
      </c>
      <c r="I747" s="72">
        <v>12</v>
      </c>
      <c r="J747" s="72">
        <v>22</v>
      </c>
      <c r="K747" s="72">
        <v>12</v>
      </c>
      <c r="L747" s="72">
        <v>31</v>
      </c>
      <c r="M747" s="72">
        <v>48</v>
      </c>
      <c r="N747" s="72">
        <v>125</v>
      </c>
      <c r="O747">
        <v>144953</v>
      </c>
      <c r="P747">
        <v>8.6234848537112033E-4</v>
      </c>
      <c r="Q747">
        <v>9.3292910193358363E-4</v>
      </c>
      <c r="R747">
        <v>135</v>
      </c>
      <c r="S747">
        <v>-10</v>
      </c>
      <c r="T747">
        <v>-7.407407407407407E-2</v>
      </c>
      <c r="U747" t="s">
        <v>141</v>
      </c>
      <c r="V747">
        <v>0</v>
      </c>
    </row>
    <row r="748" spans="1:22" ht="13.5" customHeight="1">
      <c r="A748" s="73" t="s">
        <v>267</v>
      </c>
      <c r="B748" s="72" t="s">
        <v>140</v>
      </c>
      <c r="C748" s="73" t="s">
        <v>60</v>
      </c>
      <c r="D748" s="72" t="s">
        <v>367</v>
      </c>
      <c r="E748" s="72" t="s">
        <v>361</v>
      </c>
      <c r="F748" s="72" t="s">
        <v>107</v>
      </c>
      <c r="G748" s="73" t="s">
        <v>49</v>
      </c>
      <c r="H748" s="73" t="s">
        <v>49</v>
      </c>
      <c r="I748" s="72">
        <v>12</v>
      </c>
      <c r="J748" s="72">
        <v>16</v>
      </c>
      <c r="K748" s="72">
        <v>14</v>
      </c>
      <c r="L748" s="72">
        <v>47</v>
      </c>
      <c r="M748" s="72">
        <v>92</v>
      </c>
      <c r="N748" s="72">
        <v>181</v>
      </c>
      <c r="O748">
        <v>142814</v>
      </c>
      <c r="P748">
        <v>1.2673827495903764E-3</v>
      </c>
      <c r="Q748">
        <v>1.4229305254170965E-3</v>
      </c>
      <c r="R748">
        <v>203</v>
      </c>
      <c r="S748">
        <v>-22</v>
      </c>
      <c r="T748">
        <v>-0.10837438423645318</v>
      </c>
      <c r="U748" t="s">
        <v>141</v>
      </c>
      <c r="V748">
        <v>0</v>
      </c>
    </row>
    <row r="749" spans="1:22" ht="13.5" customHeight="1">
      <c r="A749" s="73" t="s">
        <v>267</v>
      </c>
      <c r="B749" s="72" t="s">
        <v>140</v>
      </c>
      <c r="C749" s="73" t="s">
        <v>60</v>
      </c>
      <c r="D749" s="72" t="s">
        <v>367</v>
      </c>
      <c r="E749" s="72" t="s">
        <v>360</v>
      </c>
      <c r="F749" s="72" t="s">
        <v>108</v>
      </c>
      <c r="G749" s="73" t="s">
        <v>356</v>
      </c>
      <c r="H749" s="73" t="s">
        <v>50</v>
      </c>
      <c r="I749" s="72">
        <v>0</v>
      </c>
      <c r="J749" s="72">
        <v>3</v>
      </c>
      <c r="K749" s="72">
        <v>0</v>
      </c>
      <c r="L749" s="72">
        <v>1</v>
      </c>
      <c r="M749" s="72">
        <v>0</v>
      </c>
      <c r="N749" s="72">
        <v>4</v>
      </c>
      <c r="O749">
        <v>144953</v>
      </c>
      <c r="P749">
        <v>2.7595151531875849E-5</v>
      </c>
      <c r="Q749">
        <v>5.7965294821355894E-4</v>
      </c>
      <c r="R749">
        <v>84</v>
      </c>
      <c r="S749">
        <v>-80</v>
      </c>
      <c r="T749">
        <v>-0.95238095238095233</v>
      </c>
      <c r="U749" t="s">
        <v>141</v>
      </c>
      <c r="V749">
        <v>0</v>
      </c>
    </row>
    <row r="750" spans="1:22" ht="13.5" customHeight="1">
      <c r="A750" s="73" t="s">
        <v>267</v>
      </c>
      <c r="B750" s="72" t="s">
        <v>140</v>
      </c>
      <c r="C750" s="73" t="s">
        <v>60</v>
      </c>
      <c r="D750" s="72" t="s">
        <v>367</v>
      </c>
      <c r="E750" s="72" t="s">
        <v>361</v>
      </c>
      <c r="F750" s="72" t="s">
        <v>108</v>
      </c>
      <c r="G750" s="73" t="s">
        <v>356</v>
      </c>
      <c r="H750" s="73" t="s">
        <v>50</v>
      </c>
      <c r="I750" s="72">
        <v>0</v>
      </c>
      <c r="J750" s="72">
        <v>3</v>
      </c>
      <c r="K750" s="72">
        <v>1</v>
      </c>
      <c r="L750" s="72">
        <v>0</v>
      </c>
      <c r="M750" s="72">
        <v>0</v>
      </c>
      <c r="N750" s="72">
        <v>4</v>
      </c>
      <c r="O750">
        <v>142814</v>
      </c>
      <c r="P750">
        <v>2.8008458554483454E-5</v>
      </c>
      <c r="Q750">
        <v>1.2915758497285608E-3</v>
      </c>
      <c r="R750">
        <v>184</v>
      </c>
      <c r="S750">
        <v>-180</v>
      </c>
      <c r="T750">
        <v>-0.97826086956521741</v>
      </c>
      <c r="U750" t="s">
        <v>141</v>
      </c>
      <c r="V750">
        <v>0</v>
      </c>
    </row>
    <row r="751" spans="1:22" ht="13.5" customHeight="1">
      <c r="A751" s="73" t="s">
        <v>267</v>
      </c>
      <c r="B751" s="72" t="s">
        <v>140</v>
      </c>
      <c r="C751" s="73" t="s">
        <v>60</v>
      </c>
      <c r="D751" s="72" t="s">
        <v>367</v>
      </c>
      <c r="E751" s="72" t="s">
        <v>360</v>
      </c>
      <c r="F751" s="72" t="s">
        <v>109</v>
      </c>
      <c r="G751" s="73" t="s">
        <v>51</v>
      </c>
      <c r="H751" s="73" t="s">
        <v>51</v>
      </c>
      <c r="I751" s="72">
        <v>0</v>
      </c>
      <c r="J751" s="72">
        <v>0</v>
      </c>
      <c r="K751" s="72">
        <v>1</v>
      </c>
      <c r="L751" s="72">
        <v>1</v>
      </c>
      <c r="M751" s="72">
        <v>5</v>
      </c>
      <c r="N751" s="72">
        <v>7</v>
      </c>
      <c r="O751">
        <v>144953</v>
      </c>
      <c r="P751">
        <v>4.8291515180782734E-5</v>
      </c>
      <c r="Q751">
        <v>6.0714918161349896E-5</v>
      </c>
      <c r="R751">
        <v>9</v>
      </c>
      <c r="S751">
        <v>-2</v>
      </c>
      <c r="T751">
        <v>-0.22222222222222221</v>
      </c>
      <c r="U751" t="s">
        <v>141</v>
      </c>
      <c r="V751">
        <v>0</v>
      </c>
    </row>
    <row r="752" spans="1:22" ht="13.5" customHeight="1">
      <c r="A752" s="73" t="s">
        <v>267</v>
      </c>
      <c r="B752" s="72" t="s">
        <v>140</v>
      </c>
      <c r="C752" s="73" t="s">
        <v>60</v>
      </c>
      <c r="D752" s="72" t="s">
        <v>367</v>
      </c>
      <c r="E752" s="72" t="s">
        <v>361</v>
      </c>
      <c r="F752" s="72" t="s">
        <v>109</v>
      </c>
      <c r="G752" s="73" t="s">
        <v>51</v>
      </c>
      <c r="H752" s="73" t="s">
        <v>51</v>
      </c>
      <c r="I752" s="72">
        <v>0</v>
      </c>
      <c r="J752" s="72">
        <v>0</v>
      </c>
      <c r="K752" s="72">
        <v>2</v>
      </c>
      <c r="L752" s="72">
        <v>1</v>
      </c>
      <c r="M752" s="72">
        <v>4</v>
      </c>
      <c r="N752" s="72">
        <v>7</v>
      </c>
      <c r="O752">
        <v>142814</v>
      </c>
      <c r="P752">
        <v>4.9014802470346041E-5</v>
      </c>
      <c r="Q752">
        <v>7.0243040921588693E-5</v>
      </c>
      <c r="R752">
        <v>10</v>
      </c>
      <c r="S752">
        <v>-3</v>
      </c>
      <c r="T752">
        <v>-0.30000000000000004</v>
      </c>
      <c r="U752" t="s">
        <v>141</v>
      </c>
      <c r="V752">
        <v>0</v>
      </c>
    </row>
    <row r="753" spans="1:22" ht="13.5" customHeight="1">
      <c r="A753" s="73" t="s">
        <v>267</v>
      </c>
      <c r="B753" s="72" t="s">
        <v>142</v>
      </c>
      <c r="C753" s="73" t="s">
        <v>70</v>
      </c>
      <c r="D753" s="72" t="s">
        <v>366</v>
      </c>
      <c r="E753" s="72" t="s">
        <v>360</v>
      </c>
      <c r="F753" s="72" t="s">
        <v>78</v>
      </c>
      <c r="G753" s="73" t="s">
        <v>344</v>
      </c>
      <c r="H753" s="73" t="s">
        <v>35</v>
      </c>
      <c r="I753" s="72">
        <v>481</v>
      </c>
      <c r="J753" s="72">
        <v>677</v>
      </c>
      <c r="K753" s="72">
        <v>15</v>
      </c>
      <c r="L753" s="72">
        <v>11</v>
      </c>
      <c r="M753" s="72">
        <v>7</v>
      </c>
      <c r="N753" s="72">
        <v>1191</v>
      </c>
      <c r="O753">
        <v>123440</v>
      </c>
      <c r="P753">
        <v>9.6484121840570321E-3</v>
      </c>
      <c r="Q753">
        <v>6.7803868389122836E-3</v>
      </c>
      <c r="R753">
        <v>837</v>
      </c>
      <c r="S753">
        <v>354</v>
      </c>
      <c r="T753">
        <v>0.42293906810035842</v>
      </c>
      <c r="U753" t="s">
        <v>143</v>
      </c>
      <c r="V753">
        <v>0</v>
      </c>
    </row>
    <row r="754" spans="1:22" ht="13.5" customHeight="1">
      <c r="A754" s="73" t="s">
        <v>267</v>
      </c>
      <c r="B754" s="72" t="s">
        <v>142</v>
      </c>
      <c r="C754" s="73" t="s">
        <v>70</v>
      </c>
      <c r="D754" s="72" t="s">
        <v>366</v>
      </c>
      <c r="E754" s="72" t="s">
        <v>361</v>
      </c>
      <c r="F754" s="72" t="s">
        <v>78</v>
      </c>
      <c r="G754" s="73" t="s">
        <v>344</v>
      </c>
      <c r="H754" s="73" t="s">
        <v>35</v>
      </c>
      <c r="I754" s="72">
        <v>298</v>
      </c>
      <c r="J754" s="72">
        <v>1260</v>
      </c>
      <c r="K754" s="72">
        <v>48</v>
      </c>
      <c r="L754" s="72">
        <v>15</v>
      </c>
      <c r="M754" s="72">
        <v>11</v>
      </c>
      <c r="N754" s="72">
        <v>1632</v>
      </c>
      <c r="O754">
        <v>120753</v>
      </c>
      <c r="P754">
        <v>1.3515192169138655E-2</v>
      </c>
      <c r="Q754">
        <v>9.7878252083859561E-3</v>
      </c>
      <c r="R754">
        <v>1182</v>
      </c>
      <c r="S754">
        <v>450</v>
      </c>
      <c r="T754">
        <v>0.38071065989847708</v>
      </c>
      <c r="U754" t="s">
        <v>143</v>
      </c>
      <c r="V754">
        <v>0</v>
      </c>
    </row>
    <row r="755" spans="1:22" ht="13.5" customHeight="1">
      <c r="A755" s="73" t="s">
        <v>267</v>
      </c>
      <c r="B755" s="72" t="s">
        <v>142</v>
      </c>
      <c r="C755" s="73" t="s">
        <v>70</v>
      </c>
      <c r="D755" s="72" t="s">
        <v>366</v>
      </c>
      <c r="E755" s="72" t="s">
        <v>360</v>
      </c>
      <c r="F755" s="72" t="s">
        <v>80</v>
      </c>
      <c r="G755" s="73" t="s">
        <v>26</v>
      </c>
      <c r="H755" s="73" t="s">
        <v>26</v>
      </c>
      <c r="I755" s="72"/>
      <c r="J755" s="72"/>
      <c r="K755" s="72"/>
      <c r="L755" s="72"/>
      <c r="M755" s="72"/>
      <c r="N755" s="72">
        <v>0</v>
      </c>
      <c r="O755">
        <v>123440</v>
      </c>
      <c r="P755">
        <v>0</v>
      </c>
      <c r="Q755">
        <v>9.5893151573268572E-4</v>
      </c>
      <c r="R755">
        <v>118</v>
      </c>
      <c r="S755">
        <v>-118</v>
      </c>
      <c r="T755">
        <v>-1</v>
      </c>
      <c r="U755" t="s">
        <v>143</v>
      </c>
      <c r="V755">
        <v>0</v>
      </c>
    </row>
    <row r="756" spans="1:22" ht="13.5" customHeight="1">
      <c r="A756" s="73" t="s">
        <v>267</v>
      </c>
      <c r="B756" s="72" t="s">
        <v>142</v>
      </c>
      <c r="C756" s="73" t="s">
        <v>70</v>
      </c>
      <c r="D756" s="72" t="s">
        <v>366</v>
      </c>
      <c r="E756" s="72" t="s">
        <v>361</v>
      </c>
      <c r="F756" s="72" t="s">
        <v>80</v>
      </c>
      <c r="G756" s="73" t="s">
        <v>26</v>
      </c>
      <c r="H756" s="73" t="s">
        <v>26</v>
      </c>
      <c r="I756" s="72"/>
      <c r="J756" s="72"/>
      <c r="K756" s="72"/>
      <c r="L756" s="72"/>
      <c r="M756" s="72"/>
      <c r="N756" s="72">
        <v>0</v>
      </c>
      <c r="O756">
        <v>120753</v>
      </c>
      <c r="P756">
        <v>0</v>
      </c>
      <c r="Q756">
        <v>2.0154466291270501E-3</v>
      </c>
      <c r="R756">
        <v>243</v>
      </c>
      <c r="S756">
        <v>-243</v>
      </c>
      <c r="T756">
        <v>-1</v>
      </c>
      <c r="U756" t="s">
        <v>143</v>
      </c>
      <c r="V756">
        <v>0</v>
      </c>
    </row>
    <row r="757" spans="1:22" ht="13.5" customHeight="1">
      <c r="A757" s="73" t="s">
        <v>267</v>
      </c>
      <c r="B757" s="72" t="s">
        <v>142</v>
      </c>
      <c r="C757" s="73" t="s">
        <v>70</v>
      </c>
      <c r="D757" s="72" t="s">
        <v>366</v>
      </c>
      <c r="E757" s="72" t="s">
        <v>360</v>
      </c>
      <c r="F757" s="72" t="s">
        <v>81</v>
      </c>
      <c r="G757" s="73" t="s">
        <v>28</v>
      </c>
      <c r="H757" s="73" t="s">
        <v>28</v>
      </c>
      <c r="I757" s="72">
        <v>25</v>
      </c>
      <c r="J757" s="72">
        <v>472</v>
      </c>
      <c r="K757" s="72">
        <v>914</v>
      </c>
      <c r="L757" s="72">
        <v>1924</v>
      </c>
      <c r="M757" s="72">
        <v>1543</v>
      </c>
      <c r="N757" s="72">
        <v>4878</v>
      </c>
      <c r="O757">
        <v>123440</v>
      </c>
      <c r="P757">
        <v>3.9517174335709657E-2</v>
      </c>
      <c r="Q757">
        <v>3.3076831305177759E-2</v>
      </c>
      <c r="R757">
        <v>4083</v>
      </c>
      <c r="S757">
        <v>795</v>
      </c>
      <c r="T757">
        <v>0.19470977222630426</v>
      </c>
      <c r="U757" t="s">
        <v>143</v>
      </c>
      <c r="V757">
        <v>0</v>
      </c>
    </row>
    <row r="758" spans="1:22" ht="13.5" customHeight="1">
      <c r="A758" s="73" t="s">
        <v>267</v>
      </c>
      <c r="B758" s="72" t="s">
        <v>142</v>
      </c>
      <c r="C758" s="73" t="s">
        <v>70</v>
      </c>
      <c r="D758" s="72" t="s">
        <v>366</v>
      </c>
      <c r="E758" s="72" t="s">
        <v>361</v>
      </c>
      <c r="F758" s="72" t="s">
        <v>81</v>
      </c>
      <c r="G758" s="73" t="s">
        <v>28</v>
      </c>
      <c r="H758" s="73" t="s">
        <v>28</v>
      </c>
      <c r="I758" s="72">
        <v>19</v>
      </c>
      <c r="J758" s="72">
        <v>772</v>
      </c>
      <c r="K758" s="72">
        <v>1243</v>
      </c>
      <c r="L758" s="72">
        <v>3159</v>
      </c>
      <c r="M758" s="72">
        <v>3632</v>
      </c>
      <c r="N758" s="72">
        <v>8825</v>
      </c>
      <c r="O758">
        <v>120753</v>
      </c>
      <c r="P758">
        <v>7.3083070399907246E-2</v>
      </c>
      <c r="Q758">
        <v>5.7872255065076053E-2</v>
      </c>
      <c r="R758">
        <v>6988</v>
      </c>
      <c r="S758">
        <v>1837</v>
      </c>
      <c r="T758">
        <v>0.26287922152261012</v>
      </c>
      <c r="U758" t="s">
        <v>143</v>
      </c>
      <c r="V758">
        <v>0</v>
      </c>
    </row>
    <row r="759" spans="1:22" ht="13.5" customHeight="1">
      <c r="A759" s="73" t="s">
        <v>267</v>
      </c>
      <c r="B759" s="72" t="s">
        <v>142</v>
      </c>
      <c r="C759" s="73" t="s">
        <v>70</v>
      </c>
      <c r="D759" s="72" t="s">
        <v>366</v>
      </c>
      <c r="E759" s="72" t="s">
        <v>360</v>
      </c>
      <c r="F759" s="72" t="s">
        <v>82</v>
      </c>
      <c r="G759" s="73" t="s">
        <v>41</v>
      </c>
      <c r="H759" s="73" t="s">
        <v>41</v>
      </c>
      <c r="I759" s="72">
        <v>21</v>
      </c>
      <c r="J759" s="72">
        <v>16</v>
      </c>
      <c r="K759" s="72">
        <v>0</v>
      </c>
      <c r="L759" s="72">
        <v>0</v>
      </c>
      <c r="M759" s="72">
        <v>0</v>
      </c>
      <c r="N759" s="72">
        <v>37</v>
      </c>
      <c r="O759">
        <v>123440</v>
      </c>
      <c r="P759">
        <v>2.9974076474400521E-4</v>
      </c>
      <c r="Q759">
        <v>2.2986359032561615E-4</v>
      </c>
      <c r="R759">
        <v>28</v>
      </c>
      <c r="S759">
        <v>9</v>
      </c>
      <c r="T759">
        <v>0.3214285714285714</v>
      </c>
      <c r="U759" t="s">
        <v>143</v>
      </c>
      <c r="V759">
        <v>0</v>
      </c>
    </row>
    <row r="760" spans="1:22" ht="13.5" customHeight="1">
      <c r="A760" s="73" t="s">
        <v>267</v>
      </c>
      <c r="B760" s="72" t="s">
        <v>142</v>
      </c>
      <c r="C760" s="73" t="s">
        <v>70</v>
      </c>
      <c r="D760" s="72" t="s">
        <v>366</v>
      </c>
      <c r="E760" s="72" t="s">
        <v>361</v>
      </c>
      <c r="F760" s="72" t="s">
        <v>82</v>
      </c>
      <c r="G760" s="73" t="s">
        <v>41</v>
      </c>
      <c r="H760" s="73" t="s">
        <v>41</v>
      </c>
      <c r="I760" s="72">
        <v>26</v>
      </c>
      <c r="J760" s="72">
        <v>20</v>
      </c>
      <c r="K760" s="72">
        <v>1</v>
      </c>
      <c r="L760" s="72">
        <v>0</v>
      </c>
      <c r="M760" s="72">
        <v>0</v>
      </c>
      <c r="N760" s="72">
        <v>47</v>
      </c>
      <c r="O760">
        <v>120753</v>
      </c>
      <c r="P760">
        <v>3.8922428428279216E-4</v>
      </c>
      <c r="Q760">
        <v>1.7732203200915994E-4</v>
      </c>
      <c r="R760">
        <v>21</v>
      </c>
      <c r="S760">
        <v>26</v>
      </c>
      <c r="T760">
        <v>1.2380952380952381</v>
      </c>
      <c r="U760" t="s">
        <v>143</v>
      </c>
      <c r="V760">
        <v>0</v>
      </c>
    </row>
    <row r="761" spans="1:22" ht="13.5" customHeight="1">
      <c r="A761" s="73" t="s">
        <v>267</v>
      </c>
      <c r="B761" s="72" t="s">
        <v>142</v>
      </c>
      <c r="C761" s="73" t="s">
        <v>70</v>
      </c>
      <c r="D761" s="72" t="s">
        <v>366</v>
      </c>
      <c r="E761" s="72" t="s">
        <v>360</v>
      </c>
      <c r="F761" s="72" t="s">
        <v>83</v>
      </c>
      <c r="G761" s="73" t="s">
        <v>27</v>
      </c>
      <c r="H761" s="73" t="s">
        <v>27</v>
      </c>
      <c r="I761" s="72">
        <v>1</v>
      </c>
      <c r="J761" s="72">
        <v>42</v>
      </c>
      <c r="K761" s="72">
        <v>47</v>
      </c>
      <c r="L761" s="72">
        <v>57</v>
      </c>
      <c r="M761" s="72">
        <v>39</v>
      </c>
      <c r="N761" s="72">
        <v>186</v>
      </c>
      <c r="O761">
        <v>123440</v>
      </c>
      <c r="P761">
        <v>1.506804925469864E-3</v>
      </c>
      <c r="Q761">
        <v>1.1184681460272012E-3</v>
      </c>
      <c r="R761">
        <v>138</v>
      </c>
      <c r="S761">
        <v>48</v>
      </c>
      <c r="T761">
        <v>0.34782608695652173</v>
      </c>
      <c r="U761" t="s">
        <v>143</v>
      </c>
      <c r="V761">
        <v>0</v>
      </c>
    </row>
    <row r="762" spans="1:22" ht="13.5" customHeight="1">
      <c r="A762" s="73" t="s">
        <v>267</v>
      </c>
      <c r="B762" s="72" t="s">
        <v>142</v>
      </c>
      <c r="C762" s="73" t="s">
        <v>70</v>
      </c>
      <c r="D762" s="72" t="s">
        <v>366</v>
      </c>
      <c r="E762" s="72" t="s">
        <v>361</v>
      </c>
      <c r="F762" s="72" t="s">
        <v>83</v>
      </c>
      <c r="G762" s="73" t="s">
        <v>27</v>
      </c>
      <c r="H762" s="73" t="s">
        <v>27</v>
      </c>
      <c r="I762" s="72">
        <v>0</v>
      </c>
      <c r="J762" s="72">
        <v>90</v>
      </c>
      <c r="K762" s="72">
        <v>57</v>
      </c>
      <c r="L762" s="72">
        <v>76</v>
      </c>
      <c r="M762" s="72">
        <v>89</v>
      </c>
      <c r="N762" s="72">
        <v>312</v>
      </c>
      <c r="O762">
        <v>120753</v>
      </c>
      <c r="P762">
        <v>2.5837867382176838E-3</v>
      </c>
      <c r="Q762">
        <v>1.8065455767641828E-3</v>
      </c>
      <c r="R762">
        <v>218</v>
      </c>
      <c r="S762">
        <v>94</v>
      </c>
      <c r="T762">
        <v>0.4311926605504588</v>
      </c>
      <c r="U762" t="s">
        <v>143</v>
      </c>
      <c r="V762">
        <v>0</v>
      </c>
    </row>
    <row r="763" spans="1:22" ht="13.5" customHeight="1">
      <c r="A763" s="73" t="s">
        <v>267</v>
      </c>
      <c r="B763" s="72" t="s">
        <v>142</v>
      </c>
      <c r="C763" s="73" t="s">
        <v>70</v>
      </c>
      <c r="D763" s="72" t="s">
        <v>366</v>
      </c>
      <c r="E763" s="72" t="s">
        <v>360</v>
      </c>
      <c r="F763" s="72" t="s">
        <v>84</v>
      </c>
      <c r="G763" s="73" t="s">
        <v>345</v>
      </c>
      <c r="H763" s="73" t="s">
        <v>33</v>
      </c>
      <c r="I763" s="72">
        <v>76</v>
      </c>
      <c r="J763" s="72">
        <v>419</v>
      </c>
      <c r="K763" s="72">
        <v>287</v>
      </c>
      <c r="L763" s="72">
        <v>462</v>
      </c>
      <c r="M763" s="72">
        <v>282</v>
      </c>
      <c r="N763" s="72">
        <v>1526</v>
      </c>
      <c r="O763">
        <v>123440</v>
      </c>
      <c r="P763">
        <v>1.2362281270252755E-2</v>
      </c>
      <c r="Q763">
        <v>1.1385225846706067E-2</v>
      </c>
      <c r="R763">
        <v>1405</v>
      </c>
      <c r="S763">
        <v>121</v>
      </c>
      <c r="T763">
        <v>8.6120996441281239E-2</v>
      </c>
      <c r="U763" t="s">
        <v>143</v>
      </c>
      <c r="V763">
        <v>0</v>
      </c>
    </row>
    <row r="764" spans="1:22" ht="13.5" customHeight="1">
      <c r="A764" s="73" t="s">
        <v>267</v>
      </c>
      <c r="B764" s="72" t="s">
        <v>142</v>
      </c>
      <c r="C764" s="73" t="s">
        <v>70</v>
      </c>
      <c r="D764" s="72" t="s">
        <v>366</v>
      </c>
      <c r="E764" s="72" t="s">
        <v>361</v>
      </c>
      <c r="F764" s="72" t="s">
        <v>84</v>
      </c>
      <c r="G764" s="73" t="s">
        <v>345</v>
      </c>
      <c r="H764" s="73" t="s">
        <v>33</v>
      </c>
      <c r="I764" s="72">
        <v>48</v>
      </c>
      <c r="J764" s="72">
        <v>490</v>
      </c>
      <c r="K764" s="72">
        <v>275</v>
      </c>
      <c r="L764" s="72">
        <v>468</v>
      </c>
      <c r="M764" s="72">
        <v>601</v>
      </c>
      <c r="N764" s="72">
        <v>1882</v>
      </c>
      <c r="O764">
        <v>120753</v>
      </c>
      <c r="P764">
        <v>1.5585534106813081E-2</v>
      </c>
      <c r="Q764">
        <v>1.5026146348404538E-2</v>
      </c>
      <c r="R764">
        <v>1814</v>
      </c>
      <c r="S764">
        <v>68</v>
      </c>
      <c r="T764">
        <v>3.7486218302094754E-2</v>
      </c>
      <c r="U764" t="s">
        <v>143</v>
      </c>
      <c r="V764">
        <v>0</v>
      </c>
    </row>
    <row r="765" spans="1:22" ht="13.5" customHeight="1">
      <c r="A765" s="73" t="s">
        <v>267</v>
      </c>
      <c r="B765" s="72" t="s">
        <v>142</v>
      </c>
      <c r="C765" s="73" t="s">
        <v>70</v>
      </c>
      <c r="D765" s="72" t="s">
        <v>366</v>
      </c>
      <c r="E765" s="72" t="s">
        <v>360</v>
      </c>
      <c r="F765" s="72" t="s">
        <v>85</v>
      </c>
      <c r="G765" s="73" t="s">
        <v>346</v>
      </c>
      <c r="H765" s="73" t="s">
        <v>25</v>
      </c>
      <c r="I765" s="72">
        <v>17</v>
      </c>
      <c r="J765" s="72">
        <v>106</v>
      </c>
      <c r="K765" s="72">
        <v>121</v>
      </c>
      <c r="L765" s="72">
        <v>264</v>
      </c>
      <c r="M765" s="72">
        <v>234</v>
      </c>
      <c r="N765" s="72">
        <v>742</v>
      </c>
      <c r="O765">
        <v>123440</v>
      </c>
      <c r="P765">
        <v>6.0110174983797797E-3</v>
      </c>
      <c r="Q765">
        <v>3.8479089328219231E-3</v>
      </c>
      <c r="R765">
        <v>475</v>
      </c>
      <c r="S765">
        <v>267</v>
      </c>
      <c r="T765">
        <v>0.56210526315789466</v>
      </c>
      <c r="U765" t="s">
        <v>143</v>
      </c>
      <c r="V765">
        <v>0</v>
      </c>
    </row>
    <row r="766" spans="1:22" ht="13.5" customHeight="1">
      <c r="A766" s="73" t="s">
        <v>267</v>
      </c>
      <c r="B766" s="72" t="s">
        <v>142</v>
      </c>
      <c r="C766" s="73" t="s">
        <v>70</v>
      </c>
      <c r="D766" s="72" t="s">
        <v>366</v>
      </c>
      <c r="E766" s="72" t="s">
        <v>361</v>
      </c>
      <c r="F766" s="72" t="s">
        <v>85</v>
      </c>
      <c r="G766" s="73" t="s">
        <v>346</v>
      </c>
      <c r="H766" s="73" t="s">
        <v>25</v>
      </c>
      <c r="I766" s="72">
        <v>12</v>
      </c>
      <c r="J766" s="72">
        <v>175</v>
      </c>
      <c r="K766" s="72">
        <v>195</v>
      </c>
      <c r="L766" s="72">
        <v>474</v>
      </c>
      <c r="M766" s="72">
        <v>763</v>
      </c>
      <c r="N766" s="72">
        <v>1619</v>
      </c>
      <c r="O766">
        <v>120753</v>
      </c>
      <c r="P766">
        <v>1.3407534388379584E-2</v>
      </c>
      <c r="Q766">
        <v>8.4250239252977518E-3</v>
      </c>
      <c r="R766">
        <v>1017</v>
      </c>
      <c r="S766">
        <v>602</v>
      </c>
      <c r="T766">
        <v>0.59193706981317606</v>
      </c>
      <c r="U766" t="s">
        <v>143</v>
      </c>
      <c r="V766">
        <v>1</v>
      </c>
    </row>
    <row r="767" spans="1:22" ht="13.5" customHeight="1">
      <c r="A767" s="73" t="s">
        <v>267</v>
      </c>
      <c r="B767" s="72" t="s">
        <v>142</v>
      </c>
      <c r="C767" s="73" t="s">
        <v>70</v>
      </c>
      <c r="D767" s="72" t="s">
        <v>366</v>
      </c>
      <c r="E767" s="72" t="s">
        <v>360</v>
      </c>
      <c r="F767" s="72" t="s">
        <v>86</v>
      </c>
      <c r="G767" s="73" t="s">
        <v>347</v>
      </c>
      <c r="H767" s="73" t="s">
        <v>40</v>
      </c>
      <c r="I767" s="72">
        <v>0</v>
      </c>
      <c r="J767" s="72">
        <v>58</v>
      </c>
      <c r="K767" s="72">
        <v>54</v>
      </c>
      <c r="L767" s="72">
        <v>42</v>
      </c>
      <c r="M767" s="72">
        <v>13</v>
      </c>
      <c r="N767" s="72">
        <v>167</v>
      </c>
      <c r="O767">
        <v>123440</v>
      </c>
      <c r="P767">
        <v>1.3528839922229423E-3</v>
      </c>
      <c r="Q767">
        <v>1.340586000038578E-3</v>
      </c>
      <c r="R767">
        <v>165</v>
      </c>
      <c r="S767">
        <v>2</v>
      </c>
      <c r="T767">
        <v>1.2121212121212199E-2</v>
      </c>
      <c r="U767" t="s">
        <v>143</v>
      </c>
      <c r="V767">
        <v>0</v>
      </c>
    </row>
    <row r="768" spans="1:22" ht="13.5" customHeight="1">
      <c r="A768" s="73" t="s">
        <v>267</v>
      </c>
      <c r="B768" s="72" t="s">
        <v>142</v>
      </c>
      <c r="C768" s="73" t="s">
        <v>70</v>
      </c>
      <c r="D768" s="72" t="s">
        <v>366</v>
      </c>
      <c r="E768" s="72" t="s">
        <v>361</v>
      </c>
      <c r="F768" s="72" t="s">
        <v>86</v>
      </c>
      <c r="G768" s="73" t="s">
        <v>347</v>
      </c>
      <c r="H768" s="73" t="s">
        <v>40</v>
      </c>
      <c r="I768" s="72">
        <v>0</v>
      </c>
      <c r="J768" s="72">
        <v>88</v>
      </c>
      <c r="K768" s="72">
        <v>42</v>
      </c>
      <c r="L768" s="72">
        <v>22</v>
      </c>
      <c r="M768" s="72">
        <v>10</v>
      </c>
      <c r="N768" s="72">
        <v>162</v>
      </c>
      <c r="O768">
        <v>120753</v>
      </c>
      <c r="P768">
        <v>1.3415815756130283E-3</v>
      </c>
      <c r="Q768">
        <v>1.3016328077373009E-3</v>
      </c>
      <c r="R768">
        <v>157</v>
      </c>
      <c r="S768">
        <v>5</v>
      </c>
      <c r="T768">
        <v>3.1847133757961776E-2</v>
      </c>
      <c r="U768" t="s">
        <v>143</v>
      </c>
      <c r="V768">
        <v>0</v>
      </c>
    </row>
    <row r="769" spans="1:22" ht="13.5" customHeight="1">
      <c r="A769" s="73" t="s">
        <v>267</v>
      </c>
      <c r="B769" s="72" t="s">
        <v>142</v>
      </c>
      <c r="C769" s="73" t="s">
        <v>70</v>
      </c>
      <c r="D769" s="72" t="s">
        <v>366</v>
      </c>
      <c r="E769" s="72" t="s">
        <v>360</v>
      </c>
      <c r="F769" s="72" t="s">
        <v>87</v>
      </c>
      <c r="G769" s="73" t="s">
        <v>348</v>
      </c>
      <c r="H769" s="73" t="s">
        <v>38</v>
      </c>
      <c r="I769" s="72">
        <v>34</v>
      </c>
      <c r="J769" s="72">
        <v>140</v>
      </c>
      <c r="K769" s="72">
        <v>55</v>
      </c>
      <c r="L769" s="72">
        <v>45</v>
      </c>
      <c r="M769" s="72">
        <v>45</v>
      </c>
      <c r="N769" s="72">
        <v>319</v>
      </c>
      <c r="O769">
        <v>123440</v>
      </c>
      <c r="P769">
        <v>2.5842514581983149E-3</v>
      </c>
      <c r="Q769">
        <v>1.4119820533122197E-3</v>
      </c>
      <c r="R769">
        <v>174</v>
      </c>
      <c r="S769">
        <v>145</v>
      </c>
      <c r="T769">
        <v>0.83333333333333326</v>
      </c>
      <c r="U769" t="s">
        <v>143</v>
      </c>
      <c r="V769">
        <v>0</v>
      </c>
    </row>
    <row r="770" spans="1:22" ht="13.5" customHeight="1">
      <c r="A770" s="73" t="s">
        <v>267</v>
      </c>
      <c r="B770" s="72" t="s">
        <v>142</v>
      </c>
      <c r="C770" s="73" t="s">
        <v>70</v>
      </c>
      <c r="D770" s="72" t="s">
        <v>366</v>
      </c>
      <c r="E770" s="72" t="s">
        <v>361</v>
      </c>
      <c r="F770" s="72" t="s">
        <v>87</v>
      </c>
      <c r="G770" s="73" t="s">
        <v>348</v>
      </c>
      <c r="H770" s="73" t="s">
        <v>38</v>
      </c>
      <c r="I770" s="72">
        <v>30</v>
      </c>
      <c r="J770" s="72">
        <v>165</v>
      </c>
      <c r="K770" s="72">
        <v>57</v>
      </c>
      <c r="L770" s="72">
        <v>61</v>
      </c>
      <c r="M770" s="72">
        <v>51</v>
      </c>
      <c r="N770" s="72">
        <v>364</v>
      </c>
      <c r="O770">
        <v>120753</v>
      </c>
      <c r="P770">
        <v>3.0144178612539646E-3</v>
      </c>
      <c r="Q770">
        <v>1.2779467655300485E-3</v>
      </c>
      <c r="R770">
        <v>154</v>
      </c>
      <c r="S770">
        <v>210</v>
      </c>
      <c r="T770">
        <v>1.3636363636363638</v>
      </c>
      <c r="U770" t="s">
        <v>143</v>
      </c>
      <c r="V770">
        <v>0</v>
      </c>
    </row>
    <row r="771" spans="1:22" ht="13.5" customHeight="1">
      <c r="A771" s="73" t="s">
        <v>267</v>
      </c>
      <c r="B771" s="72" t="s">
        <v>142</v>
      </c>
      <c r="C771" s="73" t="s">
        <v>70</v>
      </c>
      <c r="D771" s="72" t="s">
        <v>366</v>
      </c>
      <c r="E771" s="72" t="s">
        <v>360</v>
      </c>
      <c r="F771" s="72" t="s">
        <v>88</v>
      </c>
      <c r="G771" s="73" t="s">
        <v>349</v>
      </c>
      <c r="H771" s="73" t="s">
        <v>34</v>
      </c>
      <c r="I771" s="72">
        <v>16</v>
      </c>
      <c r="J771" s="72">
        <v>67</v>
      </c>
      <c r="K771" s="72">
        <v>35</v>
      </c>
      <c r="L771" s="72">
        <v>66</v>
      </c>
      <c r="M771" s="72">
        <v>36</v>
      </c>
      <c r="N771" s="72">
        <v>220</v>
      </c>
      <c r="O771">
        <v>123440</v>
      </c>
      <c r="P771">
        <v>1.7822423849643552E-3</v>
      </c>
      <c r="Q771">
        <v>1.1176036370409718E-3</v>
      </c>
      <c r="R771">
        <v>138</v>
      </c>
      <c r="S771">
        <v>82</v>
      </c>
      <c r="T771">
        <v>0.59420289855072461</v>
      </c>
      <c r="U771" t="s">
        <v>143</v>
      </c>
      <c r="V771">
        <v>0</v>
      </c>
    </row>
    <row r="772" spans="1:22" ht="13.5" customHeight="1">
      <c r="A772" s="73" t="s">
        <v>267</v>
      </c>
      <c r="B772" s="72" t="s">
        <v>142</v>
      </c>
      <c r="C772" s="73" t="s">
        <v>70</v>
      </c>
      <c r="D772" s="72" t="s">
        <v>366</v>
      </c>
      <c r="E772" s="72" t="s">
        <v>361</v>
      </c>
      <c r="F772" s="72" t="s">
        <v>88</v>
      </c>
      <c r="G772" s="73" t="s">
        <v>349</v>
      </c>
      <c r="H772" s="73" t="s">
        <v>34</v>
      </c>
      <c r="I772" s="72">
        <v>12</v>
      </c>
      <c r="J772" s="72">
        <v>57</v>
      </c>
      <c r="K772" s="72">
        <v>35</v>
      </c>
      <c r="L772" s="72">
        <v>58</v>
      </c>
      <c r="M772" s="72">
        <v>79</v>
      </c>
      <c r="N772" s="72">
        <v>241</v>
      </c>
      <c r="O772">
        <v>120753</v>
      </c>
      <c r="P772">
        <v>1.995809627918147E-3</v>
      </c>
      <c r="Q772">
        <v>1.2230512595980576E-3</v>
      </c>
      <c r="R772">
        <v>148</v>
      </c>
      <c r="S772">
        <v>93</v>
      </c>
      <c r="T772">
        <v>0.62837837837837829</v>
      </c>
      <c r="U772" t="s">
        <v>143</v>
      </c>
      <c r="V772">
        <v>0</v>
      </c>
    </row>
    <row r="773" spans="1:22" ht="13.5" customHeight="1">
      <c r="A773" s="73" t="s">
        <v>267</v>
      </c>
      <c r="B773" s="72" t="s">
        <v>142</v>
      </c>
      <c r="C773" s="73" t="s">
        <v>70</v>
      </c>
      <c r="D773" s="72" t="s">
        <v>366</v>
      </c>
      <c r="E773" s="72" t="s">
        <v>360</v>
      </c>
      <c r="F773" s="72" t="s">
        <v>89</v>
      </c>
      <c r="G773" s="73" t="s">
        <v>350</v>
      </c>
      <c r="H773" s="73" t="s">
        <v>39</v>
      </c>
      <c r="I773" s="72">
        <v>0</v>
      </c>
      <c r="J773" s="72">
        <v>7</v>
      </c>
      <c r="K773" s="72">
        <v>5</v>
      </c>
      <c r="L773" s="72">
        <v>12</v>
      </c>
      <c r="M773" s="72">
        <v>10</v>
      </c>
      <c r="N773" s="72">
        <v>34</v>
      </c>
      <c r="O773">
        <v>123440</v>
      </c>
      <c r="P773">
        <v>2.7543745949449124E-4</v>
      </c>
      <c r="Q773">
        <v>1.5175508049617312E-4</v>
      </c>
      <c r="R773">
        <v>19</v>
      </c>
      <c r="S773">
        <v>15</v>
      </c>
      <c r="T773">
        <v>0.78947368421052633</v>
      </c>
      <c r="U773" t="s">
        <v>143</v>
      </c>
      <c r="V773">
        <v>0</v>
      </c>
    </row>
    <row r="774" spans="1:22" ht="13.5" customHeight="1">
      <c r="A774" s="73" t="s">
        <v>267</v>
      </c>
      <c r="B774" s="72" t="s">
        <v>142</v>
      </c>
      <c r="C774" s="73" t="s">
        <v>70</v>
      </c>
      <c r="D774" s="72" t="s">
        <v>366</v>
      </c>
      <c r="E774" s="72" t="s">
        <v>361</v>
      </c>
      <c r="F774" s="72" t="s">
        <v>89</v>
      </c>
      <c r="G774" s="73" t="s">
        <v>350</v>
      </c>
      <c r="H774" s="73" t="s">
        <v>39</v>
      </c>
      <c r="I774" s="72">
        <v>0</v>
      </c>
      <c r="J774" s="72">
        <v>7</v>
      </c>
      <c r="K774" s="72">
        <v>5</v>
      </c>
      <c r="L774" s="72">
        <v>8</v>
      </c>
      <c r="M774" s="72">
        <v>6</v>
      </c>
      <c r="N774" s="72">
        <v>26</v>
      </c>
      <c r="O774">
        <v>120753</v>
      </c>
      <c r="P774">
        <v>2.1531556151814033E-4</v>
      </c>
      <c r="Q774">
        <v>2.0551288308885864E-4</v>
      </c>
      <c r="R774">
        <v>25</v>
      </c>
      <c r="S774">
        <v>1</v>
      </c>
      <c r="T774">
        <v>4.0000000000000036E-2</v>
      </c>
      <c r="U774" t="s">
        <v>143</v>
      </c>
      <c r="V774">
        <v>0</v>
      </c>
    </row>
    <row r="775" spans="1:22" ht="13.5" customHeight="1">
      <c r="A775" s="73" t="s">
        <v>267</v>
      </c>
      <c r="B775" s="72" t="s">
        <v>142</v>
      </c>
      <c r="C775" s="73" t="s">
        <v>70</v>
      </c>
      <c r="D775" s="72" t="s">
        <v>366</v>
      </c>
      <c r="E775" s="72" t="s">
        <v>360</v>
      </c>
      <c r="F775" s="72" t="s">
        <v>90</v>
      </c>
      <c r="G775" s="73" t="s">
        <v>351</v>
      </c>
      <c r="H775" s="73" t="s">
        <v>37</v>
      </c>
      <c r="I775" s="72">
        <v>7</v>
      </c>
      <c r="J775" s="72">
        <v>28</v>
      </c>
      <c r="K775" s="72">
        <v>6</v>
      </c>
      <c r="L775" s="72">
        <v>3</v>
      </c>
      <c r="M775" s="72">
        <v>3</v>
      </c>
      <c r="N775" s="72">
        <v>47</v>
      </c>
      <c r="O775">
        <v>123440</v>
      </c>
      <c r="P775">
        <v>3.8075178224238499E-4</v>
      </c>
      <c r="Q775">
        <v>5.6475732480023276E-4</v>
      </c>
      <c r="R775">
        <v>70</v>
      </c>
      <c r="S775">
        <v>-23</v>
      </c>
      <c r="T775">
        <v>-0.32857142857142863</v>
      </c>
      <c r="U775" t="s">
        <v>143</v>
      </c>
      <c r="V775">
        <v>0</v>
      </c>
    </row>
    <row r="776" spans="1:22" ht="13.5" customHeight="1">
      <c r="A776" s="73" t="s">
        <v>267</v>
      </c>
      <c r="B776" s="72" t="s">
        <v>142</v>
      </c>
      <c r="C776" s="73" t="s">
        <v>70</v>
      </c>
      <c r="D776" s="72" t="s">
        <v>366</v>
      </c>
      <c r="E776" s="72" t="s">
        <v>361</v>
      </c>
      <c r="F776" s="72" t="s">
        <v>90</v>
      </c>
      <c r="G776" s="73" t="s">
        <v>351</v>
      </c>
      <c r="H776" s="73" t="s">
        <v>37</v>
      </c>
      <c r="I776" s="72">
        <v>7</v>
      </c>
      <c r="J776" s="72">
        <v>40</v>
      </c>
      <c r="K776" s="72">
        <v>4</v>
      </c>
      <c r="L776" s="72">
        <v>5</v>
      </c>
      <c r="M776" s="72">
        <v>4</v>
      </c>
      <c r="N776" s="72">
        <v>60</v>
      </c>
      <c r="O776">
        <v>120753</v>
      </c>
      <c r="P776">
        <v>4.9688206504186234E-4</v>
      </c>
      <c r="Q776">
        <v>5.7015251579797593E-4</v>
      </c>
      <c r="R776">
        <v>69</v>
      </c>
      <c r="S776">
        <v>-9</v>
      </c>
      <c r="T776">
        <v>-0.13043478260869568</v>
      </c>
      <c r="U776" t="s">
        <v>143</v>
      </c>
      <c r="V776">
        <v>0</v>
      </c>
    </row>
    <row r="777" spans="1:22" ht="13.5" customHeight="1">
      <c r="A777" s="73" t="s">
        <v>267</v>
      </c>
      <c r="B777" s="72" t="s">
        <v>142</v>
      </c>
      <c r="C777" s="73" t="s">
        <v>70</v>
      </c>
      <c r="D777" s="72" t="s">
        <v>366</v>
      </c>
      <c r="E777" s="72" t="s">
        <v>360</v>
      </c>
      <c r="F777" s="72" t="s">
        <v>91</v>
      </c>
      <c r="G777" s="73" t="s">
        <v>352</v>
      </c>
      <c r="H777" s="73" t="s">
        <v>29</v>
      </c>
      <c r="I777" s="72">
        <v>30</v>
      </c>
      <c r="J777" s="72">
        <v>170</v>
      </c>
      <c r="K777" s="72">
        <v>129</v>
      </c>
      <c r="L777" s="72">
        <v>177</v>
      </c>
      <c r="M777" s="72">
        <v>126</v>
      </c>
      <c r="N777" s="72">
        <v>632</v>
      </c>
      <c r="O777">
        <v>123440</v>
      </c>
      <c r="P777">
        <v>5.119896305897602E-3</v>
      </c>
      <c r="Q777">
        <v>3.4150560725363876E-3</v>
      </c>
      <c r="R777">
        <v>422</v>
      </c>
      <c r="S777">
        <v>210</v>
      </c>
      <c r="T777">
        <v>0.49763033175355442</v>
      </c>
      <c r="U777" t="s">
        <v>143</v>
      </c>
      <c r="V777">
        <v>0</v>
      </c>
    </row>
    <row r="778" spans="1:22" ht="13.5" customHeight="1">
      <c r="A778" s="73" t="s">
        <v>267</v>
      </c>
      <c r="B778" s="72" t="s">
        <v>142</v>
      </c>
      <c r="C778" s="73" t="s">
        <v>70</v>
      </c>
      <c r="D778" s="72" t="s">
        <v>366</v>
      </c>
      <c r="E778" s="72" t="s">
        <v>361</v>
      </c>
      <c r="F778" s="72" t="s">
        <v>91</v>
      </c>
      <c r="G778" s="73" t="s">
        <v>352</v>
      </c>
      <c r="H778" s="73" t="s">
        <v>29</v>
      </c>
      <c r="I778" s="72">
        <v>30</v>
      </c>
      <c r="J778" s="72">
        <v>174</v>
      </c>
      <c r="K778" s="72">
        <v>102</v>
      </c>
      <c r="L778" s="72">
        <v>181</v>
      </c>
      <c r="M778" s="72">
        <v>206</v>
      </c>
      <c r="N778" s="72">
        <v>693</v>
      </c>
      <c r="O778">
        <v>120753</v>
      </c>
      <c r="P778">
        <v>5.73898785123351E-3</v>
      </c>
      <c r="Q778">
        <v>3.3231791747438382E-3</v>
      </c>
      <c r="R778">
        <v>401</v>
      </c>
      <c r="S778">
        <v>292</v>
      </c>
      <c r="T778">
        <v>0.72817955112219446</v>
      </c>
      <c r="U778" t="s">
        <v>143</v>
      </c>
      <c r="V778">
        <v>0</v>
      </c>
    </row>
    <row r="779" spans="1:22" ht="13.5" customHeight="1">
      <c r="A779" s="73" t="s">
        <v>267</v>
      </c>
      <c r="B779" s="72" t="s">
        <v>142</v>
      </c>
      <c r="C779" s="73" t="s">
        <v>70</v>
      </c>
      <c r="D779" s="72" t="s">
        <v>366</v>
      </c>
      <c r="E779" s="72" t="s">
        <v>360</v>
      </c>
      <c r="F779" s="72" t="s">
        <v>92</v>
      </c>
      <c r="G779" s="73" t="s">
        <v>353</v>
      </c>
      <c r="H779" s="73" t="s">
        <v>30</v>
      </c>
      <c r="I779" s="72">
        <v>2</v>
      </c>
      <c r="J779" s="72">
        <v>49</v>
      </c>
      <c r="K779" s="72">
        <v>48</v>
      </c>
      <c r="L779" s="72">
        <v>78</v>
      </c>
      <c r="M779" s="72">
        <v>63</v>
      </c>
      <c r="N779" s="72">
        <v>240</v>
      </c>
      <c r="O779">
        <v>123440</v>
      </c>
      <c r="P779">
        <v>1.9442644199611147E-3</v>
      </c>
      <c r="Q779">
        <v>1.4829141023426633E-3</v>
      </c>
      <c r="R779">
        <v>183</v>
      </c>
      <c r="S779">
        <v>57</v>
      </c>
      <c r="T779">
        <v>0.31147540983606548</v>
      </c>
      <c r="U779" t="s">
        <v>143</v>
      </c>
      <c r="V779">
        <v>0</v>
      </c>
    </row>
    <row r="780" spans="1:22" ht="13.5" customHeight="1">
      <c r="A780" s="73" t="s">
        <v>267</v>
      </c>
      <c r="B780" s="72" t="s">
        <v>142</v>
      </c>
      <c r="C780" s="73" t="s">
        <v>70</v>
      </c>
      <c r="D780" s="72" t="s">
        <v>366</v>
      </c>
      <c r="E780" s="72" t="s">
        <v>361</v>
      </c>
      <c r="F780" s="72" t="s">
        <v>92</v>
      </c>
      <c r="G780" s="73" t="s">
        <v>353</v>
      </c>
      <c r="H780" s="73" t="s">
        <v>30</v>
      </c>
      <c r="I780" s="72">
        <v>0</v>
      </c>
      <c r="J780" s="72">
        <v>72</v>
      </c>
      <c r="K780" s="72">
        <v>54</v>
      </c>
      <c r="L780" s="72">
        <v>125</v>
      </c>
      <c r="M780" s="72">
        <v>139</v>
      </c>
      <c r="N780" s="72">
        <v>390</v>
      </c>
      <c r="O780">
        <v>120753</v>
      </c>
      <c r="P780">
        <v>3.2297334227721049E-3</v>
      </c>
      <c r="Q780">
        <v>2.6386975787045489E-3</v>
      </c>
      <c r="R780">
        <v>319</v>
      </c>
      <c r="S780">
        <v>71</v>
      </c>
      <c r="T780">
        <v>0.22257053291536044</v>
      </c>
      <c r="U780" t="s">
        <v>143</v>
      </c>
      <c r="V780">
        <v>0</v>
      </c>
    </row>
    <row r="781" spans="1:22" ht="13.5" customHeight="1">
      <c r="A781" s="73" t="s">
        <v>267</v>
      </c>
      <c r="B781" s="72" t="s">
        <v>142</v>
      </c>
      <c r="C781" s="73" t="s">
        <v>70</v>
      </c>
      <c r="D781" s="72" t="s">
        <v>366</v>
      </c>
      <c r="E781" s="72" t="s">
        <v>360</v>
      </c>
      <c r="F781" s="72" t="s">
        <v>93</v>
      </c>
      <c r="G781" s="73" t="s">
        <v>354</v>
      </c>
      <c r="H781" s="73" t="s">
        <v>42</v>
      </c>
      <c r="I781" s="72">
        <v>0</v>
      </c>
      <c r="J781" s="72">
        <v>5</v>
      </c>
      <c r="K781" s="72">
        <v>4</v>
      </c>
      <c r="L781" s="72">
        <v>1</v>
      </c>
      <c r="M781" s="72">
        <v>0</v>
      </c>
      <c r="N781" s="72">
        <v>10</v>
      </c>
      <c r="O781">
        <v>123440</v>
      </c>
      <c r="P781">
        <v>8.101101749837978E-5</v>
      </c>
      <c r="Q781">
        <v>1.0541789410186882E-4</v>
      </c>
      <c r="R781">
        <v>13</v>
      </c>
      <c r="S781">
        <v>-3</v>
      </c>
      <c r="T781">
        <v>-0.23076923076923073</v>
      </c>
      <c r="U781" t="s">
        <v>143</v>
      </c>
      <c r="V781">
        <v>0</v>
      </c>
    </row>
    <row r="782" spans="1:22" ht="13.5" customHeight="1">
      <c r="A782" s="73" t="s">
        <v>267</v>
      </c>
      <c r="B782" s="72" t="s">
        <v>142</v>
      </c>
      <c r="C782" s="73" t="s">
        <v>70</v>
      </c>
      <c r="D782" s="72" t="s">
        <v>366</v>
      </c>
      <c r="E782" s="72" t="s">
        <v>361</v>
      </c>
      <c r="F782" s="72" t="s">
        <v>93</v>
      </c>
      <c r="G782" s="73" t="s">
        <v>354</v>
      </c>
      <c r="H782" s="73" t="s">
        <v>42</v>
      </c>
      <c r="I782" s="72">
        <v>0</v>
      </c>
      <c r="J782" s="72">
        <v>4</v>
      </c>
      <c r="K782" s="72">
        <v>2</v>
      </c>
      <c r="L782" s="72">
        <v>3</v>
      </c>
      <c r="M782" s="72">
        <v>1</v>
      </c>
      <c r="N782" s="72">
        <v>10</v>
      </c>
      <c r="O782">
        <v>120753</v>
      </c>
      <c r="P782">
        <v>8.2813677506977056E-5</v>
      </c>
      <c r="Q782">
        <v>1.2844555193053666E-4</v>
      </c>
      <c r="R782">
        <v>16</v>
      </c>
      <c r="S782">
        <v>-6</v>
      </c>
      <c r="T782">
        <v>-0.375</v>
      </c>
      <c r="U782" t="s">
        <v>143</v>
      </c>
      <c r="V782">
        <v>0</v>
      </c>
    </row>
    <row r="783" spans="1:22" ht="13.5" customHeight="1">
      <c r="A783" s="73" t="s">
        <v>267</v>
      </c>
      <c r="B783" s="72" t="s">
        <v>142</v>
      </c>
      <c r="C783" s="73" t="s">
        <v>70</v>
      </c>
      <c r="D783" s="72" t="s">
        <v>366</v>
      </c>
      <c r="E783" s="72" t="s">
        <v>360</v>
      </c>
      <c r="F783" s="72" t="s">
        <v>94</v>
      </c>
      <c r="G783" s="73" t="s">
        <v>36</v>
      </c>
      <c r="H783" s="73" t="s">
        <v>36</v>
      </c>
      <c r="I783" s="72">
        <v>48</v>
      </c>
      <c r="J783" s="72">
        <v>49</v>
      </c>
      <c r="K783" s="72">
        <v>8</v>
      </c>
      <c r="L783" s="72">
        <v>7</v>
      </c>
      <c r="M783" s="72">
        <v>0</v>
      </c>
      <c r="N783" s="72">
        <v>112</v>
      </c>
      <c r="O783">
        <v>123440</v>
      </c>
      <c r="P783">
        <v>9.0732339598185356E-4</v>
      </c>
      <c r="Q783">
        <v>9.0732339598185356E-4</v>
      </c>
      <c r="R783">
        <v>112</v>
      </c>
      <c r="S783">
        <v>0</v>
      </c>
      <c r="T783">
        <v>0</v>
      </c>
      <c r="U783" t="s">
        <v>143</v>
      </c>
      <c r="V783">
        <v>0</v>
      </c>
    </row>
    <row r="784" spans="1:22" ht="13.5" customHeight="1">
      <c r="A784" s="73" t="s">
        <v>267</v>
      </c>
      <c r="B784" s="72" t="s">
        <v>142</v>
      </c>
      <c r="C784" s="73" t="s">
        <v>70</v>
      </c>
      <c r="D784" s="72" t="s">
        <v>366</v>
      </c>
      <c r="E784" s="72" t="s">
        <v>361</v>
      </c>
      <c r="F784" s="72" t="s">
        <v>94</v>
      </c>
      <c r="G784" s="73" t="s">
        <v>36</v>
      </c>
      <c r="H784" s="73" t="s">
        <v>36</v>
      </c>
      <c r="I784" s="72">
        <v>43</v>
      </c>
      <c r="J784" s="72">
        <v>36</v>
      </c>
      <c r="K784" s="72">
        <v>7</v>
      </c>
      <c r="L784" s="72">
        <v>4</v>
      </c>
      <c r="M784" s="72">
        <v>2</v>
      </c>
      <c r="N784" s="72">
        <v>92</v>
      </c>
      <c r="O784">
        <v>120753</v>
      </c>
      <c r="P784">
        <v>7.6188583306418894E-4</v>
      </c>
      <c r="Q784">
        <v>6.1052108205611477E-4</v>
      </c>
      <c r="R784">
        <v>74</v>
      </c>
      <c r="S784">
        <v>18</v>
      </c>
      <c r="T784">
        <v>0.2432432432432432</v>
      </c>
      <c r="U784" t="s">
        <v>143</v>
      </c>
      <c r="V784">
        <v>0</v>
      </c>
    </row>
    <row r="785" spans="1:22" ht="13.5" customHeight="1">
      <c r="A785" s="73" t="s">
        <v>267</v>
      </c>
      <c r="B785" s="72" t="s">
        <v>142</v>
      </c>
      <c r="C785" s="73" t="s">
        <v>70</v>
      </c>
      <c r="D785" s="72" t="s">
        <v>366</v>
      </c>
      <c r="E785" s="72" t="s">
        <v>360</v>
      </c>
      <c r="F785" s="72" t="s">
        <v>95</v>
      </c>
      <c r="G785" s="73" t="s">
        <v>355</v>
      </c>
      <c r="H785" s="73" t="s">
        <v>43</v>
      </c>
      <c r="I785" s="72">
        <v>28</v>
      </c>
      <c r="J785" s="72">
        <v>7</v>
      </c>
      <c r="K785" s="72">
        <v>0</v>
      </c>
      <c r="L785" s="72">
        <v>0</v>
      </c>
      <c r="M785" s="72">
        <v>0</v>
      </c>
      <c r="N785" s="72">
        <v>35</v>
      </c>
      <c r="O785">
        <v>123440</v>
      </c>
      <c r="P785">
        <v>2.8353856124432923E-4</v>
      </c>
      <c r="Q785">
        <v>3.8789480867447722E-4</v>
      </c>
      <c r="R785">
        <v>48</v>
      </c>
      <c r="S785">
        <v>-13</v>
      </c>
      <c r="T785">
        <v>-0.27083333333333337</v>
      </c>
      <c r="U785" t="s">
        <v>143</v>
      </c>
      <c r="V785">
        <v>0</v>
      </c>
    </row>
    <row r="786" spans="1:22" ht="13.5" customHeight="1">
      <c r="A786" s="73" t="s">
        <v>267</v>
      </c>
      <c r="B786" s="72" t="s">
        <v>142</v>
      </c>
      <c r="C786" s="73" t="s">
        <v>70</v>
      </c>
      <c r="D786" s="72" t="s">
        <v>366</v>
      </c>
      <c r="E786" s="72" t="s">
        <v>361</v>
      </c>
      <c r="F786" s="72" t="s">
        <v>95</v>
      </c>
      <c r="G786" s="73" t="s">
        <v>355</v>
      </c>
      <c r="H786" s="73" t="s">
        <v>43</v>
      </c>
      <c r="I786" s="72">
        <v>24</v>
      </c>
      <c r="J786" s="72">
        <v>6</v>
      </c>
      <c r="K786" s="72">
        <v>0</v>
      </c>
      <c r="L786" s="72">
        <v>0</v>
      </c>
      <c r="M786" s="72">
        <v>1</v>
      </c>
      <c r="N786" s="72">
        <v>31</v>
      </c>
      <c r="O786">
        <v>120753</v>
      </c>
      <c r="P786">
        <v>2.5672240027162886E-4</v>
      </c>
      <c r="Q786">
        <v>3.2508311784263023E-4</v>
      </c>
      <c r="R786">
        <v>39</v>
      </c>
      <c r="S786">
        <v>-8</v>
      </c>
      <c r="T786">
        <v>-0.20512820512820518</v>
      </c>
      <c r="U786" t="s">
        <v>143</v>
      </c>
      <c r="V786">
        <v>0</v>
      </c>
    </row>
    <row r="787" spans="1:22" ht="13.5" customHeight="1">
      <c r="A787" s="73" t="s">
        <v>267</v>
      </c>
      <c r="B787" s="72" t="s">
        <v>142</v>
      </c>
      <c r="C787" s="73" t="s">
        <v>70</v>
      </c>
      <c r="D787" s="72" t="s">
        <v>366</v>
      </c>
      <c r="E787" s="72" t="s">
        <v>360</v>
      </c>
      <c r="F787" s="72" t="s">
        <v>96</v>
      </c>
      <c r="G787" s="73" t="s">
        <v>32</v>
      </c>
      <c r="H787" s="73" t="s">
        <v>32</v>
      </c>
      <c r="I787" s="72">
        <v>151</v>
      </c>
      <c r="J787" s="72">
        <v>196</v>
      </c>
      <c r="K787" s="72">
        <v>18</v>
      </c>
      <c r="L787" s="72">
        <v>24</v>
      </c>
      <c r="M787" s="72">
        <v>21</v>
      </c>
      <c r="N787" s="72">
        <v>410</v>
      </c>
      <c r="O787">
        <v>123440</v>
      </c>
      <c r="P787">
        <v>3.3214517174335709E-3</v>
      </c>
      <c r="Q787">
        <v>5.0169086297646428E-3</v>
      </c>
      <c r="R787">
        <v>619</v>
      </c>
      <c r="S787">
        <v>-209</v>
      </c>
      <c r="T787">
        <v>-0.33764135702746367</v>
      </c>
      <c r="U787" t="s">
        <v>143</v>
      </c>
      <c r="V787">
        <v>0</v>
      </c>
    </row>
    <row r="788" spans="1:22" ht="13.5" customHeight="1">
      <c r="A788" s="73" t="s">
        <v>267</v>
      </c>
      <c r="B788" s="72" t="s">
        <v>142</v>
      </c>
      <c r="C788" s="73" t="s">
        <v>70</v>
      </c>
      <c r="D788" s="72" t="s">
        <v>366</v>
      </c>
      <c r="E788" s="72" t="s">
        <v>361</v>
      </c>
      <c r="F788" s="72" t="s">
        <v>96</v>
      </c>
      <c r="G788" s="73" t="s">
        <v>32</v>
      </c>
      <c r="H788" s="73" t="s">
        <v>32</v>
      </c>
      <c r="I788" s="72">
        <v>61</v>
      </c>
      <c r="J788" s="72">
        <v>176</v>
      </c>
      <c r="K788" s="72">
        <v>24</v>
      </c>
      <c r="L788" s="72">
        <v>32</v>
      </c>
      <c r="M788" s="72">
        <v>73</v>
      </c>
      <c r="N788" s="72">
        <v>366</v>
      </c>
      <c r="O788">
        <v>120753</v>
      </c>
      <c r="P788">
        <v>3.0309805967553599E-3</v>
      </c>
      <c r="Q788">
        <v>3.3863603968607059E-3</v>
      </c>
      <c r="R788">
        <v>409</v>
      </c>
      <c r="S788">
        <v>-43</v>
      </c>
      <c r="T788">
        <v>-0.10513447432762835</v>
      </c>
      <c r="U788" t="s">
        <v>143</v>
      </c>
      <c r="V788">
        <v>0</v>
      </c>
    </row>
    <row r="789" spans="1:22" ht="13.5" customHeight="1">
      <c r="A789" s="73" t="s">
        <v>267</v>
      </c>
      <c r="B789" s="72" t="s">
        <v>142</v>
      </c>
      <c r="C789" s="73" t="s">
        <v>70</v>
      </c>
      <c r="D789" s="72" t="s">
        <v>366</v>
      </c>
      <c r="E789" s="72" t="s">
        <v>360</v>
      </c>
      <c r="F789" s="72" t="s">
        <v>97</v>
      </c>
      <c r="G789" s="73" t="s">
        <v>31</v>
      </c>
      <c r="H789" s="73" t="s">
        <v>31</v>
      </c>
      <c r="I789" s="72">
        <v>563</v>
      </c>
      <c r="J789" s="72">
        <v>370</v>
      </c>
      <c r="K789" s="72">
        <v>44</v>
      </c>
      <c r="L789" s="72">
        <v>74</v>
      </c>
      <c r="M789" s="72">
        <v>78</v>
      </c>
      <c r="N789" s="72">
        <v>1129</v>
      </c>
      <c r="O789">
        <v>123440</v>
      </c>
      <c r="P789">
        <v>9.1461438755670778E-3</v>
      </c>
      <c r="Q789">
        <v>3.7502467267583393E-3</v>
      </c>
      <c r="R789">
        <v>463</v>
      </c>
      <c r="S789">
        <v>666</v>
      </c>
      <c r="T789">
        <v>1.4384449244060473</v>
      </c>
      <c r="U789" t="s">
        <v>143</v>
      </c>
      <c r="V789">
        <v>1</v>
      </c>
    </row>
    <row r="790" spans="1:22" ht="13.5" customHeight="1">
      <c r="A790" s="73" t="s">
        <v>267</v>
      </c>
      <c r="B790" s="72" t="s">
        <v>142</v>
      </c>
      <c r="C790" s="73" t="s">
        <v>70</v>
      </c>
      <c r="D790" s="72" t="s">
        <v>366</v>
      </c>
      <c r="E790" s="72" t="s">
        <v>361</v>
      </c>
      <c r="F790" s="72" t="s">
        <v>97</v>
      </c>
      <c r="G790" s="73" t="s">
        <v>31</v>
      </c>
      <c r="H790" s="73" t="s">
        <v>31</v>
      </c>
      <c r="I790" s="72">
        <v>247</v>
      </c>
      <c r="J790" s="72">
        <v>365</v>
      </c>
      <c r="K790" s="72">
        <v>38</v>
      </c>
      <c r="L790" s="72">
        <v>130</v>
      </c>
      <c r="M790" s="72">
        <v>207</v>
      </c>
      <c r="N790" s="72">
        <v>987</v>
      </c>
      <c r="O790">
        <v>120753</v>
      </c>
      <c r="P790">
        <v>8.1737099699386358E-3</v>
      </c>
      <c r="Q790">
        <v>5.6151384131618845E-3</v>
      </c>
      <c r="R790">
        <v>678</v>
      </c>
      <c r="S790">
        <v>309</v>
      </c>
      <c r="T790">
        <v>0.45575221238938046</v>
      </c>
      <c r="U790" t="s">
        <v>143</v>
      </c>
      <c r="V790">
        <v>0</v>
      </c>
    </row>
    <row r="791" spans="1:22" ht="13.5" customHeight="1">
      <c r="A791" s="73" t="s">
        <v>267</v>
      </c>
      <c r="B791" s="72" t="s">
        <v>142</v>
      </c>
      <c r="C791" s="73" t="s">
        <v>70</v>
      </c>
      <c r="D791" s="72" t="s">
        <v>367</v>
      </c>
      <c r="E791" s="72" t="s">
        <v>360</v>
      </c>
      <c r="F791" s="72" t="s">
        <v>107</v>
      </c>
      <c r="G791" s="73" t="s">
        <v>49</v>
      </c>
      <c r="H791" s="73" t="s">
        <v>49</v>
      </c>
      <c r="I791" s="72">
        <v>3</v>
      </c>
      <c r="J791" s="72">
        <v>30</v>
      </c>
      <c r="K791" s="72">
        <v>14</v>
      </c>
      <c r="L791" s="72">
        <v>35</v>
      </c>
      <c r="M791" s="72">
        <v>48</v>
      </c>
      <c r="N791" s="72">
        <v>130</v>
      </c>
      <c r="O791">
        <v>123440</v>
      </c>
      <c r="P791">
        <v>1.053143227478937E-3</v>
      </c>
      <c r="Q791">
        <v>9.3292910193358363E-4</v>
      </c>
      <c r="R791">
        <v>115</v>
      </c>
      <c r="S791">
        <v>15</v>
      </c>
      <c r="T791">
        <v>0.13043478260869557</v>
      </c>
      <c r="U791" t="s">
        <v>143</v>
      </c>
      <c r="V791">
        <v>0</v>
      </c>
    </row>
    <row r="792" spans="1:22" ht="13.5" customHeight="1">
      <c r="A792" s="73" t="s">
        <v>267</v>
      </c>
      <c r="B792" s="72" t="s">
        <v>142</v>
      </c>
      <c r="C792" s="73" t="s">
        <v>70</v>
      </c>
      <c r="D792" s="72" t="s">
        <v>367</v>
      </c>
      <c r="E792" s="72" t="s">
        <v>361</v>
      </c>
      <c r="F792" s="72" t="s">
        <v>107</v>
      </c>
      <c r="G792" s="73" t="s">
        <v>49</v>
      </c>
      <c r="H792" s="73" t="s">
        <v>49</v>
      </c>
      <c r="I792" s="72">
        <v>0</v>
      </c>
      <c r="J792" s="72">
        <v>24</v>
      </c>
      <c r="K792" s="72">
        <v>19</v>
      </c>
      <c r="L792" s="72">
        <v>57</v>
      </c>
      <c r="M792" s="72">
        <v>116</v>
      </c>
      <c r="N792" s="72">
        <v>216</v>
      </c>
      <c r="O792">
        <v>120753</v>
      </c>
      <c r="P792">
        <v>1.7887754341507044E-3</v>
      </c>
      <c r="Q792">
        <v>1.4229305254170965E-3</v>
      </c>
      <c r="R792">
        <v>172</v>
      </c>
      <c r="S792">
        <v>44</v>
      </c>
      <c r="T792">
        <v>0.2558139534883721</v>
      </c>
      <c r="U792" t="s">
        <v>143</v>
      </c>
      <c r="V792">
        <v>0</v>
      </c>
    </row>
    <row r="793" spans="1:22" ht="13.5" customHeight="1">
      <c r="A793" s="73" t="s">
        <v>267</v>
      </c>
      <c r="B793" s="72" t="s">
        <v>142</v>
      </c>
      <c r="C793" s="73" t="s">
        <v>70</v>
      </c>
      <c r="D793" s="72" t="s">
        <v>367</v>
      </c>
      <c r="E793" s="72" t="s">
        <v>360</v>
      </c>
      <c r="F793" s="72" t="s">
        <v>108</v>
      </c>
      <c r="G793" s="73" t="s">
        <v>356</v>
      </c>
      <c r="H793" s="73" t="s">
        <v>50</v>
      </c>
      <c r="I793" s="72">
        <v>5</v>
      </c>
      <c r="J793" s="72">
        <v>96</v>
      </c>
      <c r="K793" s="72">
        <v>20</v>
      </c>
      <c r="L793" s="72">
        <v>41</v>
      </c>
      <c r="M793" s="72">
        <v>43</v>
      </c>
      <c r="N793" s="72">
        <v>205</v>
      </c>
      <c r="O793">
        <v>123440</v>
      </c>
      <c r="P793">
        <v>1.6607258587167854E-3</v>
      </c>
      <c r="Q793">
        <v>5.7965294821355894E-4</v>
      </c>
      <c r="R793">
        <v>72</v>
      </c>
      <c r="S793">
        <v>133</v>
      </c>
      <c r="T793">
        <v>1.8472222222222223</v>
      </c>
      <c r="U793" t="s">
        <v>143</v>
      </c>
      <c r="V793">
        <v>0</v>
      </c>
    </row>
    <row r="794" spans="1:22" ht="13.5" customHeight="1">
      <c r="A794" s="73" t="s">
        <v>267</v>
      </c>
      <c r="B794" s="72" t="s">
        <v>142</v>
      </c>
      <c r="C794" s="73" t="s">
        <v>70</v>
      </c>
      <c r="D794" s="72" t="s">
        <v>367</v>
      </c>
      <c r="E794" s="72" t="s">
        <v>361</v>
      </c>
      <c r="F794" s="72" t="s">
        <v>108</v>
      </c>
      <c r="G794" s="73" t="s">
        <v>356</v>
      </c>
      <c r="H794" s="73" t="s">
        <v>50</v>
      </c>
      <c r="I794" s="72">
        <v>0</v>
      </c>
      <c r="J794" s="72">
        <v>109</v>
      </c>
      <c r="K794" s="72">
        <v>43</v>
      </c>
      <c r="L794" s="72">
        <v>94</v>
      </c>
      <c r="M794" s="72">
        <v>151</v>
      </c>
      <c r="N794" s="72">
        <v>397</v>
      </c>
      <c r="O794">
        <v>120753</v>
      </c>
      <c r="P794">
        <v>3.2877029970269892E-3</v>
      </c>
      <c r="Q794">
        <v>1.2915758497285608E-3</v>
      </c>
      <c r="R794">
        <v>156</v>
      </c>
      <c r="S794">
        <v>241</v>
      </c>
      <c r="T794">
        <v>1.5448717948717947</v>
      </c>
      <c r="U794" t="s">
        <v>143</v>
      </c>
      <c r="V794">
        <v>0</v>
      </c>
    </row>
    <row r="795" spans="1:22" ht="13.5" customHeight="1">
      <c r="A795" s="73" t="s">
        <v>267</v>
      </c>
      <c r="B795" s="72" t="s">
        <v>142</v>
      </c>
      <c r="C795" s="73" t="s">
        <v>70</v>
      </c>
      <c r="D795" s="72" t="s">
        <v>367</v>
      </c>
      <c r="E795" s="72" t="s">
        <v>360</v>
      </c>
      <c r="F795" s="72" t="s">
        <v>109</v>
      </c>
      <c r="G795" s="73" t="s">
        <v>51</v>
      </c>
      <c r="H795" s="73" t="s">
        <v>51</v>
      </c>
      <c r="I795" s="72">
        <v>0</v>
      </c>
      <c r="J795" s="72">
        <v>10</v>
      </c>
      <c r="K795" s="72">
        <v>3</v>
      </c>
      <c r="L795" s="72">
        <v>7</v>
      </c>
      <c r="M795" s="72">
        <v>6</v>
      </c>
      <c r="N795" s="72">
        <v>26</v>
      </c>
      <c r="O795">
        <v>123440</v>
      </c>
      <c r="P795">
        <v>2.1062864549578744E-4</v>
      </c>
      <c r="Q795">
        <v>6.0714918161349896E-5</v>
      </c>
      <c r="R795">
        <v>7</v>
      </c>
      <c r="S795">
        <v>19</v>
      </c>
      <c r="T795">
        <v>2.7142857142857144</v>
      </c>
      <c r="U795" t="s">
        <v>143</v>
      </c>
      <c r="V795">
        <v>0</v>
      </c>
    </row>
    <row r="796" spans="1:22" ht="13.5" customHeight="1">
      <c r="A796" s="73" t="s">
        <v>267</v>
      </c>
      <c r="B796" s="72" t="s">
        <v>142</v>
      </c>
      <c r="C796" s="73" t="s">
        <v>70</v>
      </c>
      <c r="D796" s="72" t="s">
        <v>367</v>
      </c>
      <c r="E796" s="72" t="s">
        <v>361</v>
      </c>
      <c r="F796" s="72" t="s">
        <v>109</v>
      </c>
      <c r="G796" s="73" t="s">
        <v>51</v>
      </c>
      <c r="H796" s="73" t="s">
        <v>51</v>
      </c>
      <c r="I796" s="72">
        <v>0</v>
      </c>
      <c r="J796" s="72">
        <v>14</v>
      </c>
      <c r="K796" s="72">
        <v>6</v>
      </c>
      <c r="L796" s="72">
        <v>5</v>
      </c>
      <c r="M796" s="72">
        <v>6</v>
      </c>
      <c r="N796" s="72">
        <v>31</v>
      </c>
      <c r="O796">
        <v>120753</v>
      </c>
      <c r="P796">
        <v>2.5672240027162886E-4</v>
      </c>
      <c r="Q796">
        <v>7.0243040921588693E-5</v>
      </c>
      <c r="R796">
        <v>8</v>
      </c>
      <c r="S796">
        <v>23</v>
      </c>
      <c r="T796">
        <v>2.875</v>
      </c>
      <c r="U796" t="s">
        <v>143</v>
      </c>
      <c r="V796">
        <v>0</v>
      </c>
    </row>
    <row r="797" spans="1:22" ht="13.5" customHeight="1">
      <c r="A797" s="73" t="s">
        <v>267</v>
      </c>
      <c r="B797" s="72" t="s">
        <v>144</v>
      </c>
      <c r="C797" s="73" t="s">
        <v>62</v>
      </c>
      <c r="D797" s="72" t="s">
        <v>366</v>
      </c>
      <c r="E797" s="72" t="s">
        <v>360</v>
      </c>
      <c r="F797" s="72" t="s">
        <v>78</v>
      </c>
      <c r="G797" s="73" t="s">
        <v>344</v>
      </c>
      <c r="H797" s="73" t="s">
        <v>35</v>
      </c>
      <c r="I797" s="72">
        <v>175</v>
      </c>
      <c r="J797" s="72">
        <v>231</v>
      </c>
      <c r="K797" s="72">
        <v>10</v>
      </c>
      <c r="L797" s="72">
        <v>8</v>
      </c>
      <c r="M797" s="72">
        <v>3</v>
      </c>
      <c r="N797" s="72">
        <v>427</v>
      </c>
      <c r="O797">
        <v>67056</v>
      </c>
      <c r="P797">
        <v>6.3678119780481981E-3</v>
      </c>
      <c r="Q797">
        <v>6.7803868389122836E-3</v>
      </c>
      <c r="R797">
        <v>455</v>
      </c>
      <c r="S797">
        <v>-28</v>
      </c>
      <c r="T797">
        <v>-6.1538461538461542E-2</v>
      </c>
      <c r="U797" t="s">
        <v>145</v>
      </c>
      <c r="V797">
        <v>0</v>
      </c>
    </row>
    <row r="798" spans="1:22" ht="13.5" customHeight="1">
      <c r="A798" s="73" t="s">
        <v>267</v>
      </c>
      <c r="B798" s="72" t="s">
        <v>144</v>
      </c>
      <c r="C798" s="73" t="s">
        <v>62</v>
      </c>
      <c r="D798" s="72" t="s">
        <v>366</v>
      </c>
      <c r="E798" s="72" t="s">
        <v>361</v>
      </c>
      <c r="F798" s="72" t="s">
        <v>78</v>
      </c>
      <c r="G798" s="73" t="s">
        <v>344</v>
      </c>
      <c r="H798" s="73" t="s">
        <v>35</v>
      </c>
      <c r="I798" s="72">
        <v>101</v>
      </c>
      <c r="J798" s="72">
        <v>555</v>
      </c>
      <c r="K798" s="72">
        <v>21</v>
      </c>
      <c r="L798" s="72">
        <v>13</v>
      </c>
      <c r="M798" s="72">
        <v>9</v>
      </c>
      <c r="N798" s="72">
        <v>699</v>
      </c>
      <c r="O798">
        <v>64998</v>
      </c>
      <c r="P798">
        <v>1.0754177051601588E-2</v>
      </c>
      <c r="Q798">
        <v>9.7878252083859561E-3</v>
      </c>
      <c r="R798">
        <v>636</v>
      </c>
      <c r="S798">
        <v>63</v>
      </c>
      <c r="T798">
        <v>9.9056603773584939E-2</v>
      </c>
      <c r="U798" t="s">
        <v>145</v>
      </c>
      <c r="V798">
        <v>0</v>
      </c>
    </row>
    <row r="799" spans="1:22" ht="13.5" customHeight="1">
      <c r="A799" s="73" t="s">
        <v>267</v>
      </c>
      <c r="B799" s="72" t="s">
        <v>144</v>
      </c>
      <c r="C799" s="73" t="s">
        <v>62</v>
      </c>
      <c r="D799" s="72" t="s">
        <v>366</v>
      </c>
      <c r="E799" s="72" t="s">
        <v>360</v>
      </c>
      <c r="F799" s="72" t="s">
        <v>80</v>
      </c>
      <c r="G799" s="73" t="s">
        <v>26</v>
      </c>
      <c r="H799" s="73" t="s">
        <v>26</v>
      </c>
      <c r="I799" s="72">
        <v>2</v>
      </c>
      <c r="J799" s="72">
        <v>12</v>
      </c>
      <c r="K799" s="72">
        <v>17</v>
      </c>
      <c r="L799" s="72">
        <v>19</v>
      </c>
      <c r="M799" s="72">
        <v>12</v>
      </c>
      <c r="N799" s="72">
        <v>62</v>
      </c>
      <c r="O799">
        <v>67056</v>
      </c>
      <c r="P799">
        <v>9.2460033404915295E-4</v>
      </c>
      <c r="Q799">
        <v>9.5893151573268572E-4</v>
      </c>
      <c r="R799">
        <v>64</v>
      </c>
      <c r="S799">
        <v>-2</v>
      </c>
      <c r="T799">
        <v>-3.125E-2</v>
      </c>
      <c r="U799" t="s">
        <v>145</v>
      </c>
      <c r="V799">
        <v>0</v>
      </c>
    </row>
    <row r="800" spans="1:22" ht="13.5" customHeight="1">
      <c r="A800" s="73" t="s">
        <v>267</v>
      </c>
      <c r="B800" s="72" t="s">
        <v>144</v>
      </c>
      <c r="C800" s="73" t="s">
        <v>62</v>
      </c>
      <c r="D800" s="72" t="s">
        <v>366</v>
      </c>
      <c r="E800" s="72" t="s">
        <v>361</v>
      </c>
      <c r="F800" s="72" t="s">
        <v>80</v>
      </c>
      <c r="G800" s="73" t="s">
        <v>26</v>
      </c>
      <c r="H800" s="73" t="s">
        <v>26</v>
      </c>
      <c r="I800" s="72">
        <v>0</v>
      </c>
      <c r="J800" s="72">
        <v>29</v>
      </c>
      <c r="K800" s="72">
        <v>40</v>
      </c>
      <c r="L800" s="72">
        <v>38</v>
      </c>
      <c r="M800" s="72">
        <v>24</v>
      </c>
      <c r="N800" s="72">
        <v>131</v>
      </c>
      <c r="O800">
        <v>64998</v>
      </c>
      <c r="P800">
        <v>2.0154466291270501E-3</v>
      </c>
      <c r="Q800">
        <v>2.0154466291270501E-3</v>
      </c>
      <c r="R800">
        <v>131</v>
      </c>
      <c r="S800">
        <v>0</v>
      </c>
      <c r="T800">
        <v>0</v>
      </c>
      <c r="U800" t="s">
        <v>145</v>
      </c>
      <c r="V800">
        <v>0</v>
      </c>
    </row>
    <row r="801" spans="1:22" ht="13.5" customHeight="1">
      <c r="A801" s="73" t="s">
        <v>267</v>
      </c>
      <c r="B801" s="72" t="s">
        <v>144</v>
      </c>
      <c r="C801" s="73" t="s">
        <v>62</v>
      </c>
      <c r="D801" s="72" t="s">
        <v>366</v>
      </c>
      <c r="E801" s="72" t="s">
        <v>360</v>
      </c>
      <c r="F801" s="72" t="s">
        <v>81</v>
      </c>
      <c r="G801" s="73" t="s">
        <v>28</v>
      </c>
      <c r="H801" s="73" t="s">
        <v>28</v>
      </c>
      <c r="I801" s="72">
        <v>11</v>
      </c>
      <c r="J801" s="72">
        <v>156</v>
      </c>
      <c r="K801" s="72">
        <v>395</v>
      </c>
      <c r="L801" s="72">
        <v>882</v>
      </c>
      <c r="M801" s="72">
        <v>774</v>
      </c>
      <c r="N801" s="72">
        <v>2218</v>
      </c>
      <c r="O801">
        <v>67056</v>
      </c>
      <c r="P801">
        <v>3.3076831305177759E-2</v>
      </c>
      <c r="Q801">
        <v>3.3076831305177759E-2</v>
      </c>
      <c r="R801">
        <v>2218</v>
      </c>
      <c r="S801">
        <v>0</v>
      </c>
      <c r="T801">
        <v>0</v>
      </c>
      <c r="U801" t="s">
        <v>145</v>
      </c>
      <c r="V801">
        <v>0</v>
      </c>
    </row>
    <row r="802" spans="1:22" ht="13.5" customHeight="1">
      <c r="A802" s="73" t="s">
        <v>267</v>
      </c>
      <c r="B802" s="72" t="s">
        <v>144</v>
      </c>
      <c r="C802" s="73" t="s">
        <v>62</v>
      </c>
      <c r="D802" s="72" t="s">
        <v>366</v>
      </c>
      <c r="E802" s="72" t="s">
        <v>361</v>
      </c>
      <c r="F802" s="72" t="s">
        <v>81</v>
      </c>
      <c r="G802" s="73" t="s">
        <v>28</v>
      </c>
      <c r="H802" s="73" t="s">
        <v>28</v>
      </c>
      <c r="I802" s="72">
        <v>3</v>
      </c>
      <c r="J802" s="72">
        <v>231</v>
      </c>
      <c r="K802" s="72">
        <v>497</v>
      </c>
      <c r="L802" s="72">
        <v>1409</v>
      </c>
      <c r="M802" s="72">
        <v>1578</v>
      </c>
      <c r="N802" s="72">
        <v>3718</v>
      </c>
      <c r="O802">
        <v>64998</v>
      </c>
      <c r="P802">
        <v>5.7201760054155511E-2</v>
      </c>
      <c r="Q802">
        <v>5.7872255065076053E-2</v>
      </c>
      <c r="R802">
        <v>3762</v>
      </c>
      <c r="S802">
        <v>-44</v>
      </c>
      <c r="T802">
        <v>-1.1695906432748537E-2</v>
      </c>
      <c r="U802" t="s">
        <v>145</v>
      </c>
      <c r="V802">
        <v>0</v>
      </c>
    </row>
    <row r="803" spans="1:22" ht="13.5" customHeight="1">
      <c r="A803" s="73" t="s">
        <v>267</v>
      </c>
      <c r="B803" s="72" t="s">
        <v>144</v>
      </c>
      <c r="C803" s="73" t="s">
        <v>62</v>
      </c>
      <c r="D803" s="72" t="s">
        <v>366</v>
      </c>
      <c r="E803" s="72" t="s">
        <v>360</v>
      </c>
      <c r="F803" s="72" t="s">
        <v>82</v>
      </c>
      <c r="G803" s="73" t="s">
        <v>41</v>
      </c>
      <c r="H803" s="73" t="s">
        <v>41</v>
      </c>
      <c r="I803" s="72">
        <v>10</v>
      </c>
      <c r="J803" s="72">
        <v>3</v>
      </c>
      <c r="K803" s="72">
        <v>0</v>
      </c>
      <c r="L803" s="72">
        <v>0</v>
      </c>
      <c r="M803" s="72">
        <v>0</v>
      </c>
      <c r="N803" s="72">
        <v>13</v>
      </c>
      <c r="O803">
        <v>67056</v>
      </c>
      <c r="P803">
        <v>1.9386781197804819E-4</v>
      </c>
      <c r="Q803">
        <v>2.2986359032561615E-4</v>
      </c>
      <c r="R803">
        <v>15</v>
      </c>
      <c r="S803">
        <v>-2</v>
      </c>
      <c r="T803">
        <v>-0.1333333333333333</v>
      </c>
      <c r="U803" t="s">
        <v>145</v>
      </c>
      <c r="V803">
        <v>0</v>
      </c>
    </row>
    <row r="804" spans="1:22" ht="13.5" customHeight="1">
      <c r="A804" s="73" t="s">
        <v>267</v>
      </c>
      <c r="B804" s="72" t="s">
        <v>144</v>
      </c>
      <c r="C804" s="73" t="s">
        <v>62</v>
      </c>
      <c r="D804" s="72" t="s">
        <v>366</v>
      </c>
      <c r="E804" s="72" t="s">
        <v>361</v>
      </c>
      <c r="F804" s="72" t="s">
        <v>82</v>
      </c>
      <c r="G804" s="73" t="s">
        <v>41</v>
      </c>
      <c r="H804" s="73" t="s">
        <v>41</v>
      </c>
      <c r="I804" s="72">
        <v>7</v>
      </c>
      <c r="J804" s="72">
        <v>3</v>
      </c>
      <c r="K804" s="72">
        <v>0</v>
      </c>
      <c r="L804" s="72">
        <v>0</v>
      </c>
      <c r="M804" s="72">
        <v>1</v>
      </c>
      <c r="N804" s="72">
        <v>11</v>
      </c>
      <c r="O804">
        <v>64998</v>
      </c>
      <c r="P804">
        <v>1.6923597649158434E-4</v>
      </c>
      <c r="Q804">
        <v>1.7732203200915994E-4</v>
      </c>
      <c r="R804">
        <v>12</v>
      </c>
      <c r="S804">
        <v>-1</v>
      </c>
      <c r="T804">
        <v>-8.333333333333337E-2</v>
      </c>
      <c r="U804" t="s">
        <v>145</v>
      </c>
      <c r="V804">
        <v>0</v>
      </c>
    </row>
    <row r="805" spans="1:22" ht="13.5" customHeight="1">
      <c r="A805" s="73" t="s">
        <v>267</v>
      </c>
      <c r="B805" s="72" t="s">
        <v>144</v>
      </c>
      <c r="C805" s="73" t="s">
        <v>62</v>
      </c>
      <c r="D805" s="72" t="s">
        <v>366</v>
      </c>
      <c r="E805" s="72" t="s">
        <v>360</v>
      </c>
      <c r="F805" s="72" t="s">
        <v>83</v>
      </c>
      <c r="G805" s="73" t="s">
        <v>27</v>
      </c>
      <c r="H805" s="73" t="s">
        <v>27</v>
      </c>
      <c r="I805" s="72">
        <v>0</v>
      </c>
      <c r="J805" s="72">
        <v>12</v>
      </c>
      <c r="K805" s="72">
        <v>15</v>
      </c>
      <c r="L805" s="72">
        <v>25</v>
      </c>
      <c r="M805" s="72">
        <v>23</v>
      </c>
      <c r="N805" s="72">
        <v>75</v>
      </c>
      <c r="O805">
        <v>67056</v>
      </c>
      <c r="P805">
        <v>1.1184681460272012E-3</v>
      </c>
      <c r="Q805">
        <v>1.1184681460272012E-3</v>
      </c>
      <c r="R805">
        <v>75</v>
      </c>
      <c r="S805">
        <v>0</v>
      </c>
      <c r="T805">
        <v>0</v>
      </c>
      <c r="U805" t="s">
        <v>145</v>
      </c>
      <c r="V805">
        <v>0</v>
      </c>
    </row>
    <row r="806" spans="1:22" ht="13.5" customHeight="1">
      <c r="A806" s="73" t="s">
        <v>267</v>
      </c>
      <c r="B806" s="72" t="s">
        <v>144</v>
      </c>
      <c r="C806" s="73" t="s">
        <v>62</v>
      </c>
      <c r="D806" s="72" t="s">
        <v>366</v>
      </c>
      <c r="E806" s="72" t="s">
        <v>361</v>
      </c>
      <c r="F806" s="72" t="s">
        <v>83</v>
      </c>
      <c r="G806" s="73" t="s">
        <v>27</v>
      </c>
      <c r="H806" s="73" t="s">
        <v>27</v>
      </c>
      <c r="I806" s="72">
        <v>0</v>
      </c>
      <c r="J806" s="72">
        <v>23</v>
      </c>
      <c r="K806" s="72">
        <v>24</v>
      </c>
      <c r="L806" s="72">
        <v>46</v>
      </c>
      <c r="M806" s="72">
        <v>45</v>
      </c>
      <c r="N806" s="72">
        <v>138</v>
      </c>
      <c r="O806">
        <v>64998</v>
      </c>
      <c r="P806">
        <v>2.1231422505307855E-3</v>
      </c>
      <c r="Q806">
        <v>1.8065455767641828E-3</v>
      </c>
      <c r="R806">
        <v>117</v>
      </c>
      <c r="S806">
        <v>21</v>
      </c>
      <c r="T806">
        <v>0.17948717948717952</v>
      </c>
      <c r="U806" t="s">
        <v>145</v>
      </c>
      <c r="V806">
        <v>0</v>
      </c>
    </row>
    <row r="807" spans="1:22" ht="13.5" customHeight="1">
      <c r="A807" s="73" t="s">
        <v>267</v>
      </c>
      <c r="B807" s="72" t="s">
        <v>144</v>
      </c>
      <c r="C807" s="73" t="s">
        <v>62</v>
      </c>
      <c r="D807" s="72" t="s">
        <v>366</v>
      </c>
      <c r="E807" s="72" t="s">
        <v>360</v>
      </c>
      <c r="F807" s="72" t="s">
        <v>84</v>
      </c>
      <c r="G807" s="73" t="s">
        <v>345</v>
      </c>
      <c r="H807" s="73" t="s">
        <v>33</v>
      </c>
      <c r="I807" s="72">
        <v>42</v>
      </c>
      <c r="J807" s="72">
        <v>117</v>
      </c>
      <c r="K807" s="72">
        <v>105</v>
      </c>
      <c r="L807" s="72">
        <v>164</v>
      </c>
      <c r="M807" s="72">
        <v>121</v>
      </c>
      <c r="N807" s="72">
        <v>549</v>
      </c>
      <c r="O807">
        <v>67056</v>
      </c>
      <c r="P807">
        <v>8.187186828919113E-3</v>
      </c>
      <c r="Q807">
        <v>1.1385225846706067E-2</v>
      </c>
      <c r="R807">
        <v>763</v>
      </c>
      <c r="S807">
        <v>-214</v>
      </c>
      <c r="T807">
        <v>-0.28047182175622543</v>
      </c>
      <c r="U807" t="s">
        <v>145</v>
      </c>
      <c r="V807">
        <v>0</v>
      </c>
    </row>
    <row r="808" spans="1:22" ht="13.5" customHeight="1">
      <c r="A808" s="73" t="s">
        <v>267</v>
      </c>
      <c r="B808" s="72" t="s">
        <v>144</v>
      </c>
      <c r="C808" s="73" t="s">
        <v>62</v>
      </c>
      <c r="D808" s="72" t="s">
        <v>366</v>
      </c>
      <c r="E808" s="72" t="s">
        <v>361</v>
      </c>
      <c r="F808" s="72" t="s">
        <v>84</v>
      </c>
      <c r="G808" s="73" t="s">
        <v>345</v>
      </c>
      <c r="H808" s="73" t="s">
        <v>33</v>
      </c>
      <c r="I808" s="72">
        <v>16</v>
      </c>
      <c r="J808" s="72">
        <v>124</v>
      </c>
      <c r="K808" s="72">
        <v>91</v>
      </c>
      <c r="L808" s="72">
        <v>166</v>
      </c>
      <c r="M808" s="72">
        <v>177</v>
      </c>
      <c r="N808" s="72">
        <v>574</v>
      </c>
      <c r="O808">
        <v>64998</v>
      </c>
      <c r="P808">
        <v>8.8310409551063118E-3</v>
      </c>
      <c r="Q808">
        <v>1.5026146348404538E-2</v>
      </c>
      <c r="R808">
        <v>977</v>
      </c>
      <c r="S808">
        <v>-403</v>
      </c>
      <c r="T808">
        <v>-0.41248720573183217</v>
      </c>
      <c r="U808" t="s">
        <v>145</v>
      </c>
      <c r="V808">
        <v>0</v>
      </c>
    </row>
    <row r="809" spans="1:22" ht="13.5" customHeight="1">
      <c r="A809" s="73" t="s">
        <v>267</v>
      </c>
      <c r="B809" s="72" t="s">
        <v>144</v>
      </c>
      <c r="C809" s="73" t="s">
        <v>62</v>
      </c>
      <c r="D809" s="72" t="s">
        <v>366</v>
      </c>
      <c r="E809" s="72" t="s">
        <v>360</v>
      </c>
      <c r="F809" s="72" t="s">
        <v>85</v>
      </c>
      <c r="G809" s="73" t="s">
        <v>346</v>
      </c>
      <c r="H809" s="73" t="s">
        <v>25</v>
      </c>
      <c r="I809" s="72">
        <v>9</v>
      </c>
      <c r="J809" s="72">
        <v>42</v>
      </c>
      <c r="K809" s="72">
        <v>52</v>
      </c>
      <c r="L809" s="72">
        <v>135</v>
      </c>
      <c r="M809" s="72">
        <v>128</v>
      </c>
      <c r="N809" s="72">
        <v>366</v>
      </c>
      <c r="O809">
        <v>67056</v>
      </c>
      <c r="P809">
        <v>5.458124552612742E-3</v>
      </c>
      <c r="Q809">
        <v>3.8479089328219231E-3</v>
      </c>
      <c r="R809">
        <v>258</v>
      </c>
      <c r="S809">
        <v>108</v>
      </c>
      <c r="T809">
        <v>0.41860465116279078</v>
      </c>
      <c r="U809" t="s">
        <v>145</v>
      </c>
      <c r="V809">
        <v>0</v>
      </c>
    </row>
    <row r="810" spans="1:22" ht="13.5" customHeight="1">
      <c r="A810" s="73" t="s">
        <v>267</v>
      </c>
      <c r="B810" s="72" t="s">
        <v>144</v>
      </c>
      <c r="C810" s="73" t="s">
        <v>62</v>
      </c>
      <c r="D810" s="72" t="s">
        <v>366</v>
      </c>
      <c r="E810" s="72" t="s">
        <v>361</v>
      </c>
      <c r="F810" s="72" t="s">
        <v>85</v>
      </c>
      <c r="G810" s="73" t="s">
        <v>346</v>
      </c>
      <c r="H810" s="73" t="s">
        <v>25</v>
      </c>
      <c r="I810" s="72">
        <v>5</v>
      </c>
      <c r="J810" s="72">
        <v>47</v>
      </c>
      <c r="K810" s="72">
        <v>80</v>
      </c>
      <c r="L810" s="72">
        <v>182</v>
      </c>
      <c r="M810" s="72">
        <v>320</v>
      </c>
      <c r="N810" s="72">
        <v>634</v>
      </c>
      <c r="O810">
        <v>64998</v>
      </c>
      <c r="P810">
        <v>9.7541462814240438E-3</v>
      </c>
      <c r="Q810">
        <v>8.4250239252977518E-3</v>
      </c>
      <c r="R810">
        <v>548</v>
      </c>
      <c r="S810">
        <v>86</v>
      </c>
      <c r="T810">
        <v>0.15693430656934315</v>
      </c>
      <c r="U810" t="s">
        <v>145</v>
      </c>
      <c r="V810">
        <v>0</v>
      </c>
    </row>
    <row r="811" spans="1:22" ht="13.5" customHeight="1">
      <c r="A811" s="73" t="s">
        <v>267</v>
      </c>
      <c r="B811" s="72" t="s">
        <v>144</v>
      </c>
      <c r="C811" s="73" t="s">
        <v>62</v>
      </c>
      <c r="D811" s="72" t="s">
        <v>366</v>
      </c>
      <c r="E811" s="72" t="s">
        <v>360</v>
      </c>
      <c r="F811" s="72" t="s">
        <v>86</v>
      </c>
      <c r="G811" s="73" t="s">
        <v>347</v>
      </c>
      <c r="H811" s="73" t="s">
        <v>40</v>
      </c>
      <c r="I811" s="72">
        <v>0</v>
      </c>
      <c r="J811" s="72">
        <v>4</v>
      </c>
      <c r="K811" s="72">
        <v>9</v>
      </c>
      <c r="L811" s="72">
        <v>11</v>
      </c>
      <c r="M811" s="72">
        <v>4</v>
      </c>
      <c r="N811" s="72">
        <v>28</v>
      </c>
      <c r="O811">
        <v>67056</v>
      </c>
      <c r="P811">
        <v>4.1756144118348845E-4</v>
      </c>
      <c r="Q811">
        <v>1.340586000038578E-3</v>
      </c>
      <c r="R811">
        <v>90</v>
      </c>
      <c r="S811">
        <v>-62</v>
      </c>
      <c r="T811">
        <v>-0.68888888888888888</v>
      </c>
      <c r="U811" t="s">
        <v>145</v>
      </c>
      <c r="V811">
        <v>0</v>
      </c>
    </row>
    <row r="812" spans="1:22" ht="13.5" customHeight="1">
      <c r="A812" s="73" t="s">
        <v>267</v>
      </c>
      <c r="B812" s="72" t="s">
        <v>144</v>
      </c>
      <c r="C812" s="73" t="s">
        <v>62</v>
      </c>
      <c r="D812" s="72" t="s">
        <v>366</v>
      </c>
      <c r="E812" s="72" t="s">
        <v>361</v>
      </c>
      <c r="F812" s="72" t="s">
        <v>86</v>
      </c>
      <c r="G812" s="73" t="s">
        <v>347</v>
      </c>
      <c r="H812" s="73" t="s">
        <v>40</v>
      </c>
      <c r="I812" s="72">
        <v>0</v>
      </c>
      <c r="J812" s="72">
        <v>8</v>
      </c>
      <c r="K812" s="72">
        <v>4</v>
      </c>
      <c r="L812" s="72">
        <v>3</v>
      </c>
      <c r="M812" s="72">
        <v>1</v>
      </c>
      <c r="N812" s="72">
        <v>16</v>
      </c>
      <c r="O812">
        <v>64998</v>
      </c>
      <c r="P812">
        <v>2.4616142035139541E-4</v>
      </c>
      <c r="Q812">
        <v>1.3016328077373009E-3</v>
      </c>
      <c r="R812">
        <v>85</v>
      </c>
      <c r="S812">
        <v>-69</v>
      </c>
      <c r="T812">
        <v>-0.81176470588235294</v>
      </c>
      <c r="U812" t="s">
        <v>145</v>
      </c>
      <c r="V812">
        <v>0</v>
      </c>
    </row>
    <row r="813" spans="1:22" ht="13.5" customHeight="1">
      <c r="A813" s="73" t="s">
        <v>267</v>
      </c>
      <c r="B813" s="72" t="s">
        <v>144</v>
      </c>
      <c r="C813" s="73" t="s">
        <v>62</v>
      </c>
      <c r="D813" s="72" t="s">
        <v>366</v>
      </c>
      <c r="E813" s="72" t="s">
        <v>360</v>
      </c>
      <c r="F813" s="72" t="s">
        <v>87</v>
      </c>
      <c r="G813" s="73" t="s">
        <v>348</v>
      </c>
      <c r="H813" s="73" t="s">
        <v>38</v>
      </c>
      <c r="I813" s="72">
        <v>9</v>
      </c>
      <c r="J813" s="72">
        <v>16</v>
      </c>
      <c r="K813" s="72">
        <v>8</v>
      </c>
      <c r="L813" s="72">
        <v>6</v>
      </c>
      <c r="M813" s="72">
        <v>2</v>
      </c>
      <c r="N813" s="72">
        <v>41</v>
      </c>
      <c r="O813">
        <v>67056</v>
      </c>
      <c r="P813">
        <v>6.1142925316153658E-4</v>
      </c>
      <c r="Q813">
        <v>1.4119820533122197E-3</v>
      </c>
      <c r="R813">
        <v>95</v>
      </c>
      <c r="S813">
        <v>-54</v>
      </c>
      <c r="T813">
        <v>-0.56842105263157894</v>
      </c>
      <c r="U813" t="s">
        <v>145</v>
      </c>
      <c r="V813">
        <v>0</v>
      </c>
    </row>
    <row r="814" spans="1:22" ht="13.5" customHeight="1">
      <c r="A814" s="73" t="s">
        <v>267</v>
      </c>
      <c r="B814" s="72" t="s">
        <v>144</v>
      </c>
      <c r="C814" s="73" t="s">
        <v>62</v>
      </c>
      <c r="D814" s="72" t="s">
        <v>366</v>
      </c>
      <c r="E814" s="72" t="s">
        <v>361</v>
      </c>
      <c r="F814" s="72" t="s">
        <v>87</v>
      </c>
      <c r="G814" s="73" t="s">
        <v>348</v>
      </c>
      <c r="H814" s="73" t="s">
        <v>38</v>
      </c>
      <c r="I814" s="72">
        <v>4</v>
      </c>
      <c r="J814" s="72">
        <v>17</v>
      </c>
      <c r="K814" s="72">
        <v>8</v>
      </c>
      <c r="L814" s="72">
        <v>11</v>
      </c>
      <c r="M814" s="72">
        <v>6</v>
      </c>
      <c r="N814" s="72">
        <v>46</v>
      </c>
      <c r="O814">
        <v>64998</v>
      </c>
      <c r="P814">
        <v>7.0771408351026188E-4</v>
      </c>
      <c r="Q814">
        <v>1.2779467655300485E-3</v>
      </c>
      <c r="R814">
        <v>83</v>
      </c>
      <c r="S814">
        <v>-37</v>
      </c>
      <c r="T814">
        <v>-0.44578313253012047</v>
      </c>
      <c r="U814" t="s">
        <v>145</v>
      </c>
      <c r="V814">
        <v>0</v>
      </c>
    </row>
    <row r="815" spans="1:22" ht="13.5" customHeight="1">
      <c r="A815" s="73" t="s">
        <v>267</v>
      </c>
      <c r="B815" s="72" t="s">
        <v>144</v>
      </c>
      <c r="C815" s="73" t="s">
        <v>62</v>
      </c>
      <c r="D815" s="72" t="s">
        <v>366</v>
      </c>
      <c r="E815" s="72" t="s">
        <v>360</v>
      </c>
      <c r="F815" s="72" t="s">
        <v>88</v>
      </c>
      <c r="G815" s="73" t="s">
        <v>349</v>
      </c>
      <c r="H815" s="73" t="s">
        <v>34</v>
      </c>
      <c r="I815" s="72">
        <v>7</v>
      </c>
      <c r="J815" s="72">
        <v>18</v>
      </c>
      <c r="K815" s="72">
        <v>16</v>
      </c>
      <c r="L815" s="72">
        <v>20</v>
      </c>
      <c r="M815" s="72">
        <v>18</v>
      </c>
      <c r="N815" s="72">
        <v>79</v>
      </c>
      <c r="O815">
        <v>67056</v>
      </c>
      <c r="P815">
        <v>1.1781197804819853E-3</v>
      </c>
      <c r="Q815">
        <v>1.1176036370409718E-3</v>
      </c>
      <c r="R815">
        <v>75</v>
      </c>
      <c r="S815">
        <v>4</v>
      </c>
      <c r="T815">
        <v>5.3333333333333233E-2</v>
      </c>
      <c r="U815" t="s">
        <v>145</v>
      </c>
      <c r="V815">
        <v>0</v>
      </c>
    </row>
    <row r="816" spans="1:22" ht="13.5" customHeight="1">
      <c r="A816" s="73" t="s">
        <v>267</v>
      </c>
      <c r="B816" s="72" t="s">
        <v>144</v>
      </c>
      <c r="C816" s="73" t="s">
        <v>62</v>
      </c>
      <c r="D816" s="72" t="s">
        <v>366</v>
      </c>
      <c r="E816" s="72" t="s">
        <v>361</v>
      </c>
      <c r="F816" s="72" t="s">
        <v>88</v>
      </c>
      <c r="G816" s="73" t="s">
        <v>349</v>
      </c>
      <c r="H816" s="73" t="s">
        <v>34</v>
      </c>
      <c r="I816" s="72">
        <v>4</v>
      </c>
      <c r="J816" s="72">
        <v>12</v>
      </c>
      <c r="K816" s="72">
        <v>14</v>
      </c>
      <c r="L816" s="72">
        <v>25</v>
      </c>
      <c r="M816" s="72">
        <v>38</v>
      </c>
      <c r="N816" s="72">
        <v>93</v>
      </c>
      <c r="O816">
        <v>64998</v>
      </c>
      <c r="P816">
        <v>1.4308132557924859E-3</v>
      </c>
      <c r="Q816">
        <v>1.2230512595980576E-3</v>
      </c>
      <c r="R816">
        <v>79</v>
      </c>
      <c r="S816">
        <v>14</v>
      </c>
      <c r="T816">
        <v>0.17721518987341778</v>
      </c>
      <c r="U816" t="s">
        <v>145</v>
      </c>
      <c r="V816">
        <v>0</v>
      </c>
    </row>
    <row r="817" spans="1:22" ht="13.5" customHeight="1">
      <c r="A817" s="73" t="s">
        <v>267</v>
      </c>
      <c r="B817" s="72" t="s">
        <v>144</v>
      </c>
      <c r="C817" s="73" t="s">
        <v>62</v>
      </c>
      <c r="D817" s="72" t="s">
        <v>366</v>
      </c>
      <c r="E817" s="72" t="s">
        <v>360</v>
      </c>
      <c r="F817" s="72" t="s">
        <v>89</v>
      </c>
      <c r="G817" s="73" t="s">
        <v>350</v>
      </c>
      <c r="H817" s="73" t="s">
        <v>39</v>
      </c>
      <c r="I817" s="72">
        <v>0</v>
      </c>
      <c r="J817" s="72">
        <v>1</v>
      </c>
      <c r="K817" s="72">
        <v>1</v>
      </c>
      <c r="L817" s="72">
        <v>8</v>
      </c>
      <c r="M817" s="72">
        <v>5</v>
      </c>
      <c r="N817" s="72">
        <v>15</v>
      </c>
      <c r="O817">
        <v>67056</v>
      </c>
      <c r="P817">
        <v>2.2369362920544023E-4</v>
      </c>
      <c r="Q817">
        <v>1.5175508049617312E-4</v>
      </c>
      <c r="R817">
        <v>10</v>
      </c>
      <c r="S817">
        <v>5</v>
      </c>
      <c r="T817">
        <v>0.5</v>
      </c>
      <c r="U817" t="s">
        <v>145</v>
      </c>
      <c r="V817">
        <v>0</v>
      </c>
    </row>
    <row r="818" spans="1:22" ht="13.5" customHeight="1">
      <c r="A818" s="73" t="s">
        <v>267</v>
      </c>
      <c r="B818" s="72" t="s">
        <v>144</v>
      </c>
      <c r="C818" s="73" t="s">
        <v>62</v>
      </c>
      <c r="D818" s="72" t="s">
        <v>366</v>
      </c>
      <c r="E818" s="72" t="s">
        <v>361</v>
      </c>
      <c r="F818" s="72" t="s">
        <v>89</v>
      </c>
      <c r="G818" s="73" t="s">
        <v>350</v>
      </c>
      <c r="H818" s="73" t="s">
        <v>39</v>
      </c>
      <c r="I818" s="72">
        <v>0</v>
      </c>
      <c r="J818" s="72">
        <v>1</v>
      </c>
      <c r="K818" s="72">
        <v>2</v>
      </c>
      <c r="L818" s="72">
        <v>4</v>
      </c>
      <c r="M818" s="72">
        <v>1</v>
      </c>
      <c r="N818" s="72">
        <v>8</v>
      </c>
      <c r="O818">
        <v>64998</v>
      </c>
      <c r="P818">
        <v>1.230807101756977E-4</v>
      </c>
      <c r="Q818">
        <v>2.0551288308885864E-4</v>
      </c>
      <c r="R818">
        <v>13</v>
      </c>
      <c r="S818">
        <v>-5</v>
      </c>
      <c r="T818">
        <v>-0.38461538461538458</v>
      </c>
      <c r="U818" t="s">
        <v>145</v>
      </c>
      <c r="V818">
        <v>0</v>
      </c>
    </row>
    <row r="819" spans="1:22" ht="13.5" customHeight="1">
      <c r="A819" s="73" t="s">
        <v>267</v>
      </c>
      <c r="B819" s="72" t="s">
        <v>144</v>
      </c>
      <c r="C819" s="73" t="s">
        <v>62</v>
      </c>
      <c r="D819" s="72" t="s">
        <v>366</v>
      </c>
      <c r="E819" s="72" t="s">
        <v>360</v>
      </c>
      <c r="F819" s="72" t="s">
        <v>90</v>
      </c>
      <c r="G819" s="73" t="s">
        <v>351</v>
      </c>
      <c r="H819" s="73" t="s">
        <v>37</v>
      </c>
      <c r="I819" s="72">
        <v>3</v>
      </c>
      <c r="J819" s="72">
        <v>9</v>
      </c>
      <c r="K819" s="72">
        <v>3</v>
      </c>
      <c r="L819" s="72">
        <v>1</v>
      </c>
      <c r="M819" s="72">
        <v>0</v>
      </c>
      <c r="N819" s="72">
        <v>16</v>
      </c>
      <c r="O819">
        <v>67056</v>
      </c>
      <c r="P819">
        <v>2.3860653781913624E-4</v>
      </c>
      <c r="Q819">
        <v>5.6475732480023276E-4</v>
      </c>
      <c r="R819">
        <v>38</v>
      </c>
      <c r="S819">
        <v>-22</v>
      </c>
      <c r="T819">
        <v>-0.57894736842105265</v>
      </c>
      <c r="U819" t="s">
        <v>145</v>
      </c>
      <c r="V819">
        <v>0</v>
      </c>
    </row>
    <row r="820" spans="1:22" ht="13.5" customHeight="1">
      <c r="A820" s="73" t="s">
        <v>267</v>
      </c>
      <c r="B820" s="72" t="s">
        <v>144</v>
      </c>
      <c r="C820" s="73" t="s">
        <v>62</v>
      </c>
      <c r="D820" s="72" t="s">
        <v>366</v>
      </c>
      <c r="E820" s="72" t="s">
        <v>361</v>
      </c>
      <c r="F820" s="72" t="s">
        <v>90</v>
      </c>
      <c r="G820" s="73" t="s">
        <v>351</v>
      </c>
      <c r="H820" s="73" t="s">
        <v>37</v>
      </c>
      <c r="I820" s="72">
        <v>5</v>
      </c>
      <c r="J820" s="72">
        <v>10</v>
      </c>
      <c r="K820" s="72">
        <v>11</v>
      </c>
      <c r="L820" s="72">
        <v>5</v>
      </c>
      <c r="M820" s="72">
        <v>1</v>
      </c>
      <c r="N820" s="72">
        <v>32</v>
      </c>
      <c r="O820">
        <v>64998</v>
      </c>
      <c r="P820">
        <v>4.9232284070279081E-4</v>
      </c>
      <c r="Q820">
        <v>5.7015251579797593E-4</v>
      </c>
      <c r="R820">
        <v>37</v>
      </c>
      <c r="S820">
        <v>-5</v>
      </c>
      <c r="T820">
        <v>-0.13513513513513509</v>
      </c>
      <c r="U820" t="s">
        <v>145</v>
      </c>
      <c r="V820">
        <v>0</v>
      </c>
    </row>
    <row r="821" spans="1:22" ht="13.5" customHeight="1">
      <c r="A821" s="73" t="s">
        <v>267</v>
      </c>
      <c r="B821" s="72" t="s">
        <v>144</v>
      </c>
      <c r="C821" s="73" t="s">
        <v>62</v>
      </c>
      <c r="D821" s="72" t="s">
        <v>366</v>
      </c>
      <c r="E821" s="72" t="s">
        <v>360</v>
      </c>
      <c r="F821" s="72" t="s">
        <v>91</v>
      </c>
      <c r="G821" s="73" t="s">
        <v>352</v>
      </c>
      <c r="H821" s="73" t="s">
        <v>29</v>
      </c>
      <c r="I821" s="72">
        <v>7</v>
      </c>
      <c r="J821" s="72">
        <v>48</v>
      </c>
      <c r="K821" s="72">
        <v>48</v>
      </c>
      <c r="L821" s="72">
        <v>77</v>
      </c>
      <c r="M821" s="72">
        <v>49</v>
      </c>
      <c r="N821" s="72">
        <v>229</v>
      </c>
      <c r="O821">
        <v>67056</v>
      </c>
      <c r="P821">
        <v>3.4150560725363876E-3</v>
      </c>
      <c r="Q821">
        <v>3.4150560725363876E-3</v>
      </c>
      <c r="R821">
        <v>229</v>
      </c>
      <c r="S821">
        <v>0</v>
      </c>
      <c r="T821">
        <v>0</v>
      </c>
      <c r="U821" t="s">
        <v>145</v>
      </c>
      <c r="V821">
        <v>0</v>
      </c>
    </row>
    <row r="822" spans="1:22" ht="13.5" customHeight="1">
      <c r="A822" s="73" t="s">
        <v>267</v>
      </c>
      <c r="B822" s="72" t="s">
        <v>144</v>
      </c>
      <c r="C822" s="73" t="s">
        <v>62</v>
      </c>
      <c r="D822" s="72" t="s">
        <v>366</v>
      </c>
      <c r="E822" s="72" t="s">
        <v>361</v>
      </c>
      <c r="F822" s="72" t="s">
        <v>91</v>
      </c>
      <c r="G822" s="73" t="s">
        <v>352</v>
      </c>
      <c r="H822" s="73" t="s">
        <v>29</v>
      </c>
      <c r="I822" s="72">
        <v>7</v>
      </c>
      <c r="J822" s="72">
        <v>32</v>
      </c>
      <c r="K822" s="72">
        <v>39</v>
      </c>
      <c r="L822" s="72">
        <v>57</v>
      </c>
      <c r="M822" s="72">
        <v>81</v>
      </c>
      <c r="N822" s="72">
        <v>216</v>
      </c>
      <c r="O822">
        <v>64998</v>
      </c>
      <c r="P822">
        <v>3.3231791747438382E-3</v>
      </c>
      <c r="Q822">
        <v>3.3231791747438382E-3</v>
      </c>
      <c r="R822">
        <v>216</v>
      </c>
      <c r="S822">
        <v>0</v>
      </c>
      <c r="T822">
        <v>0</v>
      </c>
      <c r="U822" t="s">
        <v>145</v>
      </c>
      <c r="V822">
        <v>0</v>
      </c>
    </row>
    <row r="823" spans="1:22" ht="13.5" customHeight="1">
      <c r="A823" s="73" t="s">
        <v>267</v>
      </c>
      <c r="B823" s="72" t="s">
        <v>144</v>
      </c>
      <c r="C823" s="73" t="s">
        <v>62</v>
      </c>
      <c r="D823" s="72" t="s">
        <v>366</v>
      </c>
      <c r="E823" s="72" t="s">
        <v>360</v>
      </c>
      <c r="F823" s="72" t="s">
        <v>92</v>
      </c>
      <c r="G823" s="73" t="s">
        <v>353</v>
      </c>
      <c r="H823" s="73" t="s">
        <v>30</v>
      </c>
      <c r="I823" s="72">
        <v>1</v>
      </c>
      <c r="J823" s="72">
        <v>19</v>
      </c>
      <c r="K823" s="72">
        <v>29</v>
      </c>
      <c r="L823" s="72">
        <v>38</v>
      </c>
      <c r="M823" s="72">
        <v>44</v>
      </c>
      <c r="N823" s="72">
        <v>131</v>
      </c>
      <c r="O823">
        <v>67056</v>
      </c>
      <c r="P823">
        <v>1.9535910283941778E-3</v>
      </c>
      <c r="Q823">
        <v>1.4829141023426633E-3</v>
      </c>
      <c r="R823">
        <v>99</v>
      </c>
      <c r="S823">
        <v>32</v>
      </c>
      <c r="T823">
        <v>0.32323232323232332</v>
      </c>
      <c r="U823" t="s">
        <v>145</v>
      </c>
      <c r="V823">
        <v>0</v>
      </c>
    </row>
    <row r="824" spans="1:22" ht="13.5" customHeight="1">
      <c r="A824" s="73" t="s">
        <v>267</v>
      </c>
      <c r="B824" s="72" t="s">
        <v>144</v>
      </c>
      <c r="C824" s="73" t="s">
        <v>62</v>
      </c>
      <c r="D824" s="72" t="s">
        <v>366</v>
      </c>
      <c r="E824" s="72" t="s">
        <v>361</v>
      </c>
      <c r="F824" s="72" t="s">
        <v>92</v>
      </c>
      <c r="G824" s="73" t="s">
        <v>353</v>
      </c>
      <c r="H824" s="73" t="s">
        <v>30</v>
      </c>
      <c r="I824" s="72">
        <v>0</v>
      </c>
      <c r="J824" s="72">
        <v>40</v>
      </c>
      <c r="K824" s="72">
        <v>20</v>
      </c>
      <c r="L824" s="72">
        <v>54</v>
      </c>
      <c r="M824" s="72">
        <v>61</v>
      </c>
      <c r="N824" s="72">
        <v>175</v>
      </c>
      <c r="O824">
        <v>64998</v>
      </c>
      <c r="P824">
        <v>2.6923905350933874E-3</v>
      </c>
      <c r="Q824">
        <v>2.6386975787045489E-3</v>
      </c>
      <c r="R824">
        <v>172</v>
      </c>
      <c r="S824">
        <v>3</v>
      </c>
      <c r="T824">
        <v>1.744186046511631E-2</v>
      </c>
      <c r="U824" t="s">
        <v>145</v>
      </c>
      <c r="V824">
        <v>0</v>
      </c>
    </row>
    <row r="825" spans="1:22" ht="13.5" customHeight="1">
      <c r="A825" s="73" t="s">
        <v>267</v>
      </c>
      <c r="B825" s="72" t="s">
        <v>144</v>
      </c>
      <c r="C825" s="73" t="s">
        <v>62</v>
      </c>
      <c r="D825" s="72" t="s">
        <v>366</v>
      </c>
      <c r="E825" s="72" t="s">
        <v>360</v>
      </c>
      <c r="F825" s="72" t="s">
        <v>93</v>
      </c>
      <c r="G825" s="73" t="s">
        <v>354</v>
      </c>
      <c r="H825" s="73" t="s">
        <v>42</v>
      </c>
      <c r="I825" s="72">
        <v>0</v>
      </c>
      <c r="J825" s="72">
        <v>2</v>
      </c>
      <c r="K825" s="72">
        <v>6</v>
      </c>
      <c r="L825" s="72">
        <v>5</v>
      </c>
      <c r="M825" s="72">
        <v>0</v>
      </c>
      <c r="N825" s="72">
        <v>13</v>
      </c>
      <c r="O825">
        <v>67056</v>
      </c>
      <c r="P825">
        <v>1.9386781197804819E-4</v>
      </c>
      <c r="Q825">
        <v>1.0541789410186882E-4</v>
      </c>
      <c r="R825">
        <v>7</v>
      </c>
      <c r="S825">
        <v>6</v>
      </c>
      <c r="T825">
        <v>0.85714285714285721</v>
      </c>
      <c r="U825" t="s">
        <v>145</v>
      </c>
      <c r="V825">
        <v>0</v>
      </c>
    </row>
    <row r="826" spans="1:22" ht="13.5" customHeight="1">
      <c r="A826" s="73" t="s">
        <v>267</v>
      </c>
      <c r="B826" s="72" t="s">
        <v>144</v>
      </c>
      <c r="C826" s="73" t="s">
        <v>62</v>
      </c>
      <c r="D826" s="72" t="s">
        <v>366</v>
      </c>
      <c r="E826" s="72" t="s">
        <v>361</v>
      </c>
      <c r="F826" s="72" t="s">
        <v>93</v>
      </c>
      <c r="G826" s="73" t="s">
        <v>354</v>
      </c>
      <c r="H826" s="73" t="s">
        <v>42</v>
      </c>
      <c r="I826" s="72">
        <v>0</v>
      </c>
      <c r="J826" s="72">
        <v>4</v>
      </c>
      <c r="K826" s="72">
        <v>1</v>
      </c>
      <c r="L826" s="72">
        <v>4</v>
      </c>
      <c r="M826" s="72">
        <v>3</v>
      </c>
      <c r="N826" s="72">
        <v>12</v>
      </c>
      <c r="O826">
        <v>64998</v>
      </c>
      <c r="P826">
        <v>1.8462106526354657E-4</v>
      </c>
      <c r="Q826">
        <v>1.2844555193053666E-4</v>
      </c>
      <c r="R826">
        <v>8</v>
      </c>
      <c r="S826">
        <v>4</v>
      </c>
      <c r="T826">
        <v>0.5</v>
      </c>
      <c r="U826" t="s">
        <v>145</v>
      </c>
      <c r="V826">
        <v>0</v>
      </c>
    </row>
    <row r="827" spans="1:22" ht="13.5" customHeight="1">
      <c r="A827" s="73" t="s">
        <v>267</v>
      </c>
      <c r="B827" s="72" t="s">
        <v>144</v>
      </c>
      <c r="C827" s="73" t="s">
        <v>62</v>
      </c>
      <c r="D827" s="72" t="s">
        <v>366</v>
      </c>
      <c r="E827" s="72" t="s">
        <v>360</v>
      </c>
      <c r="F827" s="72" t="s">
        <v>94</v>
      </c>
      <c r="G827" s="73" t="s">
        <v>36</v>
      </c>
      <c r="H827" s="73" t="s">
        <v>36</v>
      </c>
      <c r="I827" s="72">
        <v>36</v>
      </c>
      <c r="J827" s="72">
        <v>8</v>
      </c>
      <c r="K827" s="72">
        <v>3</v>
      </c>
      <c r="L827" s="72">
        <v>2</v>
      </c>
      <c r="M827" s="72">
        <v>0</v>
      </c>
      <c r="N827" s="72">
        <v>49</v>
      </c>
      <c r="O827">
        <v>67056</v>
      </c>
      <c r="P827">
        <v>7.3073252207110477E-4</v>
      </c>
      <c r="Q827">
        <v>9.0732339598185356E-4</v>
      </c>
      <c r="R827">
        <v>61</v>
      </c>
      <c r="S827">
        <v>-12</v>
      </c>
      <c r="T827">
        <v>-0.19672131147540983</v>
      </c>
      <c r="U827" t="s">
        <v>145</v>
      </c>
      <c r="V827">
        <v>0</v>
      </c>
    </row>
    <row r="828" spans="1:22" ht="13.5" customHeight="1">
      <c r="A828" s="73" t="s">
        <v>267</v>
      </c>
      <c r="B828" s="72" t="s">
        <v>144</v>
      </c>
      <c r="C828" s="73" t="s">
        <v>62</v>
      </c>
      <c r="D828" s="72" t="s">
        <v>366</v>
      </c>
      <c r="E828" s="72" t="s">
        <v>361</v>
      </c>
      <c r="F828" s="72" t="s">
        <v>94</v>
      </c>
      <c r="G828" s="73" t="s">
        <v>36</v>
      </c>
      <c r="H828" s="73" t="s">
        <v>36</v>
      </c>
      <c r="I828" s="72">
        <v>14</v>
      </c>
      <c r="J828" s="72">
        <v>9</v>
      </c>
      <c r="K828" s="72">
        <v>1</v>
      </c>
      <c r="L828" s="72">
        <v>2</v>
      </c>
      <c r="M828" s="72">
        <v>1</v>
      </c>
      <c r="N828" s="72">
        <v>27</v>
      </c>
      <c r="O828">
        <v>64998</v>
      </c>
      <c r="P828">
        <v>4.1539739684297978E-4</v>
      </c>
      <c r="Q828">
        <v>6.1052108205611477E-4</v>
      </c>
      <c r="R828">
        <v>40</v>
      </c>
      <c r="S828">
        <v>-13</v>
      </c>
      <c r="T828">
        <v>-0.32499999999999996</v>
      </c>
      <c r="U828" t="s">
        <v>145</v>
      </c>
      <c r="V828">
        <v>0</v>
      </c>
    </row>
    <row r="829" spans="1:22" ht="13.5" customHeight="1">
      <c r="A829" s="73" t="s">
        <v>267</v>
      </c>
      <c r="B829" s="72" t="s">
        <v>144</v>
      </c>
      <c r="C829" s="73" t="s">
        <v>62</v>
      </c>
      <c r="D829" s="72" t="s">
        <v>366</v>
      </c>
      <c r="E829" s="72" t="s">
        <v>360</v>
      </c>
      <c r="F829" s="72" t="s">
        <v>95</v>
      </c>
      <c r="G829" s="73" t="s">
        <v>355</v>
      </c>
      <c r="H829" s="73" t="s">
        <v>43</v>
      </c>
      <c r="I829" s="72">
        <v>2</v>
      </c>
      <c r="J829" s="72">
        <v>6</v>
      </c>
      <c r="K829" s="72">
        <v>0</v>
      </c>
      <c r="L829" s="72">
        <v>1</v>
      </c>
      <c r="M829" s="72">
        <v>0</v>
      </c>
      <c r="N829" s="72">
        <v>9</v>
      </c>
      <c r="O829">
        <v>67056</v>
      </c>
      <c r="P829">
        <v>1.3421617752326415E-4</v>
      </c>
      <c r="Q829">
        <v>3.8789480867447722E-4</v>
      </c>
      <c r="R829">
        <v>26</v>
      </c>
      <c r="S829">
        <v>-17</v>
      </c>
      <c r="T829">
        <v>-0.65384615384615385</v>
      </c>
      <c r="U829" t="s">
        <v>145</v>
      </c>
      <c r="V829">
        <v>0</v>
      </c>
    </row>
    <row r="830" spans="1:22" ht="13.5" customHeight="1">
      <c r="A830" s="73" t="s">
        <v>267</v>
      </c>
      <c r="B830" s="72" t="s">
        <v>144</v>
      </c>
      <c r="C830" s="73" t="s">
        <v>62</v>
      </c>
      <c r="D830" s="72" t="s">
        <v>366</v>
      </c>
      <c r="E830" s="72" t="s">
        <v>361</v>
      </c>
      <c r="F830" s="72" t="s">
        <v>95</v>
      </c>
      <c r="G830" s="73" t="s">
        <v>355</v>
      </c>
      <c r="H830" s="73" t="s">
        <v>43</v>
      </c>
      <c r="I830" s="72">
        <v>0</v>
      </c>
      <c r="J830" s="72">
        <v>4</v>
      </c>
      <c r="K830" s="72">
        <v>2</v>
      </c>
      <c r="L830" s="72">
        <v>0</v>
      </c>
      <c r="M830" s="72">
        <v>1</v>
      </c>
      <c r="N830" s="72">
        <v>7</v>
      </c>
      <c r="O830">
        <v>64998</v>
      </c>
      <c r="P830">
        <v>1.0769562140373549E-4</v>
      </c>
      <c r="Q830">
        <v>3.2508311784263023E-4</v>
      </c>
      <c r="R830">
        <v>21</v>
      </c>
      <c r="S830">
        <v>-14</v>
      </c>
      <c r="T830">
        <v>-0.66666666666666674</v>
      </c>
      <c r="U830" t="s">
        <v>145</v>
      </c>
      <c r="V830">
        <v>0</v>
      </c>
    </row>
    <row r="831" spans="1:22" ht="13.5" customHeight="1">
      <c r="A831" s="73" t="s">
        <v>267</v>
      </c>
      <c r="B831" s="72" t="s">
        <v>144</v>
      </c>
      <c r="C831" s="73" t="s">
        <v>62</v>
      </c>
      <c r="D831" s="72" t="s">
        <v>366</v>
      </c>
      <c r="E831" s="72" t="s">
        <v>360</v>
      </c>
      <c r="F831" s="72" t="s">
        <v>96</v>
      </c>
      <c r="G831" s="73" t="s">
        <v>32</v>
      </c>
      <c r="H831" s="73" t="s">
        <v>32</v>
      </c>
      <c r="I831" s="72">
        <v>0</v>
      </c>
      <c r="J831" s="72">
        <v>7</v>
      </c>
      <c r="K831" s="72">
        <v>0</v>
      </c>
      <c r="L831" s="72">
        <v>0</v>
      </c>
      <c r="M831" s="72">
        <v>0</v>
      </c>
      <c r="N831" s="72">
        <v>7</v>
      </c>
      <c r="O831">
        <v>67056</v>
      </c>
      <c r="P831">
        <v>1.0439036029587211E-4</v>
      </c>
      <c r="Q831">
        <v>5.0169086297646428E-3</v>
      </c>
      <c r="R831">
        <v>336</v>
      </c>
      <c r="S831">
        <v>-329</v>
      </c>
      <c r="T831">
        <v>-0.97916666666666663</v>
      </c>
      <c r="U831" t="s">
        <v>145</v>
      </c>
      <c r="V831">
        <v>0</v>
      </c>
    </row>
    <row r="832" spans="1:22" ht="13.5" customHeight="1">
      <c r="A832" s="73" t="s">
        <v>267</v>
      </c>
      <c r="B832" s="72" t="s">
        <v>144</v>
      </c>
      <c r="C832" s="73" t="s">
        <v>62</v>
      </c>
      <c r="D832" s="72" t="s">
        <v>366</v>
      </c>
      <c r="E832" s="72" t="s">
        <v>361</v>
      </c>
      <c r="F832" s="72" t="s">
        <v>96</v>
      </c>
      <c r="G832" s="73" t="s">
        <v>32</v>
      </c>
      <c r="H832" s="73" t="s">
        <v>32</v>
      </c>
      <c r="I832" s="72">
        <v>0</v>
      </c>
      <c r="J832" s="72">
        <v>13</v>
      </c>
      <c r="K832" s="72">
        <v>0</v>
      </c>
      <c r="L832" s="72">
        <v>0</v>
      </c>
      <c r="M832" s="72">
        <v>0</v>
      </c>
      <c r="N832" s="72">
        <v>13</v>
      </c>
      <c r="O832">
        <v>64998</v>
      </c>
      <c r="P832">
        <v>2.0000615403550879E-4</v>
      </c>
      <c r="Q832">
        <v>3.3863603968607059E-3</v>
      </c>
      <c r="R832">
        <v>220</v>
      </c>
      <c r="S832">
        <v>-207</v>
      </c>
      <c r="T832">
        <v>-0.94090909090909092</v>
      </c>
      <c r="U832" t="s">
        <v>145</v>
      </c>
      <c r="V832">
        <v>0</v>
      </c>
    </row>
    <row r="833" spans="1:22" ht="13.5" customHeight="1">
      <c r="A833" s="73" t="s">
        <v>267</v>
      </c>
      <c r="B833" s="72" t="s">
        <v>144</v>
      </c>
      <c r="C833" s="73" t="s">
        <v>62</v>
      </c>
      <c r="D833" s="72" t="s">
        <v>366</v>
      </c>
      <c r="E833" s="72" t="s">
        <v>360</v>
      </c>
      <c r="F833" s="72" t="s">
        <v>97</v>
      </c>
      <c r="G833" s="73" t="s">
        <v>31</v>
      </c>
      <c r="H833" s="73" t="s">
        <v>31</v>
      </c>
      <c r="I833" s="72">
        <v>173</v>
      </c>
      <c r="J833" s="72">
        <v>279</v>
      </c>
      <c r="K833" s="72">
        <v>24</v>
      </c>
      <c r="L833" s="72">
        <v>51</v>
      </c>
      <c r="M833" s="72">
        <v>46</v>
      </c>
      <c r="N833" s="72">
        <v>573</v>
      </c>
      <c r="O833">
        <v>67056</v>
      </c>
      <c r="P833">
        <v>8.5450966356478159E-3</v>
      </c>
      <c r="Q833">
        <v>3.7502467267583393E-3</v>
      </c>
      <c r="R833">
        <v>251</v>
      </c>
      <c r="S833">
        <v>322</v>
      </c>
      <c r="T833">
        <v>1.2828685258964145</v>
      </c>
      <c r="U833" t="s">
        <v>145</v>
      </c>
      <c r="V833">
        <v>0</v>
      </c>
    </row>
    <row r="834" spans="1:22" ht="13.5" customHeight="1">
      <c r="A834" s="73" t="s">
        <v>267</v>
      </c>
      <c r="B834" s="72" t="s">
        <v>144</v>
      </c>
      <c r="C834" s="73" t="s">
        <v>62</v>
      </c>
      <c r="D834" s="72" t="s">
        <v>366</v>
      </c>
      <c r="E834" s="72" t="s">
        <v>361</v>
      </c>
      <c r="F834" s="72" t="s">
        <v>97</v>
      </c>
      <c r="G834" s="73" t="s">
        <v>31</v>
      </c>
      <c r="H834" s="73" t="s">
        <v>31</v>
      </c>
      <c r="I834" s="72">
        <v>95</v>
      </c>
      <c r="J834" s="72">
        <v>410</v>
      </c>
      <c r="K834" s="72">
        <v>19</v>
      </c>
      <c r="L834" s="72">
        <v>64</v>
      </c>
      <c r="M834" s="72">
        <v>94</v>
      </c>
      <c r="N834" s="72">
        <v>682</v>
      </c>
      <c r="O834">
        <v>64998</v>
      </c>
      <c r="P834">
        <v>1.049263054247823E-2</v>
      </c>
      <c r="Q834">
        <v>5.6151384131618845E-3</v>
      </c>
      <c r="R834">
        <v>365</v>
      </c>
      <c r="S834">
        <v>317</v>
      </c>
      <c r="T834">
        <v>0.8684931506849316</v>
      </c>
      <c r="U834" t="s">
        <v>145</v>
      </c>
      <c r="V834">
        <v>0</v>
      </c>
    </row>
    <row r="835" spans="1:22" ht="13.5" customHeight="1">
      <c r="A835" s="73" t="s">
        <v>267</v>
      </c>
      <c r="B835" s="72" t="s">
        <v>144</v>
      </c>
      <c r="C835" s="73" t="s">
        <v>62</v>
      </c>
      <c r="D835" s="72" t="s">
        <v>367</v>
      </c>
      <c r="E835" s="72" t="s">
        <v>360</v>
      </c>
      <c r="F835" s="72" t="s">
        <v>107</v>
      </c>
      <c r="G835" s="73" t="s">
        <v>49</v>
      </c>
      <c r="H835" s="73" t="s">
        <v>49</v>
      </c>
      <c r="I835" s="72">
        <v>7</v>
      </c>
      <c r="J835" s="72">
        <v>1</v>
      </c>
      <c r="K835" s="72">
        <v>3</v>
      </c>
      <c r="L835" s="72">
        <v>2</v>
      </c>
      <c r="M835" s="72">
        <v>4</v>
      </c>
      <c r="N835" s="72">
        <v>17</v>
      </c>
      <c r="O835">
        <v>67056</v>
      </c>
      <c r="P835">
        <v>2.5351944643283228E-4</v>
      </c>
      <c r="Q835">
        <v>9.3292910193358363E-4</v>
      </c>
      <c r="R835">
        <v>63</v>
      </c>
      <c r="S835">
        <v>-46</v>
      </c>
      <c r="T835">
        <v>-0.73015873015873023</v>
      </c>
      <c r="U835" t="s">
        <v>145</v>
      </c>
      <c r="V835">
        <v>0</v>
      </c>
    </row>
    <row r="836" spans="1:22" ht="13.5" customHeight="1">
      <c r="A836" s="73" t="s">
        <v>267</v>
      </c>
      <c r="B836" s="72" t="s">
        <v>144</v>
      </c>
      <c r="C836" s="73" t="s">
        <v>62</v>
      </c>
      <c r="D836" s="72" t="s">
        <v>367</v>
      </c>
      <c r="E836" s="72" t="s">
        <v>361</v>
      </c>
      <c r="F836" s="72" t="s">
        <v>107</v>
      </c>
      <c r="G836" s="73" t="s">
        <v>49</v>
      </c>
      <c r="H836" s="73" t="s">
        <v>49</v>
      </c>
      <c r="I836" s="72">
        <v>5</v>
      </c>
      <c r="J836" s="72">
        <v>3</v>
      </c>
      <c r="K836" s="72">
        <v>4</v>
      </c>
      <c r="L836" s="72">
        <v>6</v>
      </c>
      <c r="M836" s="72">
        <v>6</v>
      </c>
      <c r="N836" s="72">
        <v>24</v>
      </c>
      <c r="O836">
        <v>64998</v>
      </c>
      <c r="P836">
        <v>3.6924213052709313E-4</v>
      </c>
      <c r="Q836">
        <v>1.4229305254170965E-3</v>
      </c>
      <c r="R836">
        <v>92</v>
      </c>
      <c r="S836">
        <v>-68</v>
      </c>
      <c r="T836">
        <v>-0.73913043478260865</v>
      </c>
      <c r="U836" t="s">
        <v>145</v>
      </c>
      <c r="V836">
        <v>0</v>
      </c>
    </row>
    <row r="837" spans="1:22" ht="13.5" customHeight="1">
      <c r="A837" s="73" t="s">
        <v>267</v>
      </c>
      <c r="B837" s="72" t="s">
        <v>144</v>
      </c>
      <c r="C837" s="73" t="s">
        <v>62</v>
      </c>
      <c r="D837" s="72" t="s">
        <v>367</v>
      </c>
      <c r="E837" s="72" t="s">
        <v>360</v>
      </c>
      <c r="F837" s="72" t="s">
        <v>108</v>
      </c>
      <c r="G837" s="73" t="s">
        <v>356</v>
      </c>
      <c r="H837" s="73" t="s">
        <v>50</v>
      </c>
      <c r="I837" s="72"/>
      <c r="J837" s="72"/>
      <c r="K837" s="72"/>
      <c r="L837" s="72"/>
      <c r="M837" s="72"/>
      <c r="N837" s="72">
        <v>0</v>
      </c>
      <c r="O837">
        <v>67056</v>
      </c>
      <c r="P837">
        <v>0</v>
      </c>
      <c r="Q837">
        <v>5.7965294821355894E-4</v>
      </c>
      <c r="R837">
        <v>39</v>
      </c>
      <c r="S837">
        <v>-39</v>
      </c>
      <c r="T837">
        <v>-1</v>
      </c>
      <c r="U837" t="s">
        <v>145</v>
      </c>
      <c r="V837">
        <v>0</v>
      </c>
    </row>
    <row r="838" spans="1:22" ht="13.5" customHeight="1">
      <c r="A838" s="73" t="s">
        <v>267</v>
      </c>
      <c r="B838" s="72" t="s">
        <v>144</v>
      </c>
      <c r="C838" s="73" t="s">
        <v>62</v>
      </c>
      <c r="D838" s="72" t="s">
        <v>367</v>
      </c>
      <c r="E838" s="72" t="s">
        <v>361</v>
      </c>
      <c r="F838" s="72" t="s">
        <v>108</v>
      </c>
      <c r="G838" s="73" t="s">
        <v>356</v>
      </c>
      <c r="H838" s="73" t="s">
        <v>50</v>
      </c>
      <c r="I838" s="72"/>
      <c r="J838" s="72"/>
      <c r="K838" s="72"/>
      <c r="L838" s="72"/>
      <c r="M838" s="72"/>
      <c r="N838" s="72">
        <v>0</v>
      </c>
      <c r="O838">
        <v>64998</v>
      </c>
      <c r="P838">
        <v>0</v>
      </c>
      <c r="Q838">
        <v>1.2915758497285608E-3</v>
      </c>
      <c r="R838">
        <v>84</v>
      </c>
      <c r="S838">
        <v>-84</v>
      </c>
      <c r="T838">
        <v>-1</v>
      </c>
      <c r="U838" t="s">
        <v>145</v>
      </c>
      <c r="V838">
        <v>0</v>
      </c>
    </row>
    <row r="839" spans="1:22" ht="13.5" customHeight="1">
      <c r="A839" s="73" t="s">
        <v>267</v>
      </c>
      <c r="B839" s="72" t="s">
        <v>144</v>
      </c>
      <c r="C839" s="73" t="s">
        <v>62</v>
      </c>
      <c r="D839" s="72" t="s">
        <v>367</v>
      </c>
      <c r="E839" s="72" t="s">
        <v>360</v>
      </c>
      <c r="F839" s="72" t="s">
        <v>109</v>
      </c>
      <c r="G839" s="73" t="s">
        <v>51</v>
      </c>
      <c r="H839" s="73" t="s">
        <v>51</v>
      </c>
      <c r="I839" s="72">
        <v>0</v>
      </c>
      <c r="J839" s="72">
        <v>1</v>
      </c>
      <c r="K839" s="72">
        <v>0</v>
      </c>
      <c r="L839" s="72">
        <v>1</v>
      </c>
      <c r="M839" s="72">
        <v>0</v>
      </c>
      <c r="N839" s="72">
        <v>2</v>
      </c>
      <c r="O839">
        <v>67056</v>
      </c>
      <c r="P839">
        <v>2.982581722739203E-5</v>
      </c>
      <c r="Q839">
        <v>6.0714918161349896E-5</v>
      </c>
      <c r="R839">
        <v>4</v>
      </c>
      <c r="S839">
        <v>-2</v>
      </c>
      <c r="T839">
        <v>-0.5</v>
      </c>
      <c r="U839" t="s">
        <v>145</v>
      </c>
      <c r="V839">
        <v>0</v>
      </c>
    </row>
    <row r="840" spans="1:22" ht="13.5" customHeight="1">
      <c r="A840" s="73" t="s">
        <v>267</v>
      </c>
      <c r="B840" s="72" t="s">
        <v>144</v>
      </c>
      <c r="C840" s="73" t="s">
        <v>62</v>
      </c>
      <c r="D840" s="72" t="s">
        <v>367</v>
      </c>
      <c r="E840" s="72" t="s">
        <v>361</v>
      </c>
      <c r="F840" s="72" t="s">
        <v>109</v>
      </c>
      <c r="G840" s="73" t="s">
        <v>51</v>
      </c>
      <c r="H840" s="73" t="s">
        <v>51</v>
      </c>
      <c r="I840" s="72">
        <v>1</v>
      </c>
      <c r="J840" s="72">
        <v>1</v>
      </c>
      <c r="K840" s="72">
        <v>1</v>
      </c>
      <c r="L840" s="72">
        <v>2</v>
      </c>
      <c r="M840" s="72">
        <v>0</v>
      </c>
      <c r="N840" s="72">
        <v>5</v>
      </c>
      <c r="O840">
        <v>64998</v>
      </c>
      <c r="P840">
        <v>7.6925443859811074E-5</v>
      </c>
      <c r="Q840">
        <v>7.0243040921588693E-5</v>
      </c>
      <c r="R840">
        <v>5</v>
      </c>
      <c r="S840">
        <v>0</v>
      </c>
      <c r="T840">
        <v>0</v>
      </c>
      <c r="U840" t="s">
        <v>145</v>
      </c>
      <c r="V840">
        <v>0</v>
      </c>
    </row>
    <row r="841" spans="1:22" ht="13.5" customHeight="1">
      <c r="A841" s="73" t="s">
        <v>267</v>
      </c>
      <c r="B841" s="72" t="s">
        <v>146</v>
      </c>
      <c r="C841" s="73" t="s">
        <v>69</v>
      </c>
      <c r="D841" s="72" t="s">
        <v>366</v>
      </c>
      <c r="E841" s="72" t="s">
        <v>360</v>
      </c>
      <c r="F841" s="72" t="s">
        <v>78</v>
      </c>
      <c r="G841" s="73" t="s">
        <v>344</v>
      </c>
      <c r="H841" s="73" t="s">
        <v>35</v>
      </c>
      <c r="I841" s="72">
        <v>443</v>
      </c>
      <c r="J841" s="72">
        <v>585</v>
      </c>
      <c r="K841" s="72">
        <v>17</v>
      </c>
      <c r="L841" s="72">
        <v>5</v>
      </c>
      <c r="M841" s="72">
        <v>3</v>
      </c>
      <c r="N841" s="72">
        <v>1053</v>
      </c>
      <c r="O841">
        <v>139213</v>
      </c>
      <c r="P841">
        <v>7.5639487691523061E-3</v>
      </c>
      <c r="Q841">
        <v>6.7803868389122836E-3</v>
      </c>
      <c r="R841">
        <v>944</v>
      </c>
      <c r="S841">
        <v>109</v>
      </c>
      <c r="T841">
        <v>0.11546610169491522</v>
      </c>
      <c r="U841" t="s">
        <v>147</v>
      </c>
      <c r="V841">
        <v>0</v>
      </c>
    </row>
    <row r="842" spans="1:22" ht="13.5" customHeight="1">
      <c r="A842" s="73" t="s">
        <v>267</v>
      </c>
      <c r="B842" s="72" t="s">
        <v>146</v>
      </c>
      <c r="C842" s="73" t="s">
        <v>69</v>
      </c>
      <c r="D842" s="72" t="s">
        <v>366</v>
      </c>
      <c r="E842" s="72" t="s">
        <v>361</v>
      </c>
      <c r="F842" s="72" t="s">
        <v>78</v>
      </c>
      <c r="G842" s="73" t="s">
        <v>344</v>
      </c>
      <c r="H842" s="73" t="s">
        <v>35</v>
      </c>
      <c r="I842" s="72">
        <v>289</v>
      </c>
      <c r="J842" s="72">
        <v>1320</v>
      </c>
      <c r="K842" s="72">
        <v>41</v>
      </c>
      <c r="L842" s="72">
        <v>17</v>
      </c>
      <c r="M842" s="72">
        <v>6</v>
      </c>
      <c r="N842" s="72">
        <v>1673</v>
      </c>
      <c r="O842">
        <v>135350</v>
      </c>
      <c r="P842">
        <v>1.2360546730698189E-2</v>
      </c>
      <c r="Q842">
        <v>9.7878252083859561E-3</v>
      </c>
      <c r="R842">
        <v>1325</v>
      </c>
      <c r="S842">
        <v>348</v>
      </c>
      <c r="T842">
        <v>0.26264150943396225</v>
      </c>
      <c r="U842" t="s">
        <v>147</v>
      </c>
      <c r="V842">
        <v>0</v>
      </c>
    </row>
    <row r="843" spans="1:22" ht="13.5" customHeight="1">
      <c r="A843" s="73" t="s">
        <v>267</v>
      </c>
      <c r="B843" s="72" t="s">
        <v>146</v>
      </c>
      <c r="C843" s="73" t="s">
        <v>69</v>
      </c>
      <c r="D843" s="72" t="s">
        <v>366</v>
      </c>
      <c r="E843" s="72" t="s">
        <v>360</v>
      </c>
      <c r="F843" s="72" t="s">
        <v>80</v>
      </c>
      <c r="G843" s="73" t="s">
        <v>26</v>
      </c>
      <c r="H843" s="73" t="s">
        <v>26</v>
      </c>
      <c r="I843" s="72">
        <v>0</v>
      </c>
      <c r="J843" s="72">
        <v>0</v>
      </c>
      <c r="K843" s="72">
        <v>1</v>
      </c>
      <c r="L843" s="72">
        <v>1</v>
      </c>
      <c r="M843" s="72">
        <v>1</v>
      </c>
      <c r="N843" s="72">
        <v>3</v>
      </c>
      <c r="O843">
        <v>139213</v>
      </c>
      <c r="P843">
        <v>2.1549711593026514E-5</v>
      </c>
      <c r="Q843">
        <v>9.5893151573268572E-4</v>
      </c>
      <c r="R843">
        <v>133</v>
      </c>
      <c r="S843">
        <v>-130</v>
      </c>
      <c r="T843">
        <v>-0.97744360902255645</v>
      </c>
      <c r="U843" t="s">
        <v>147</v>
      </c>
      <c r="V843">
        <v>0</v>
      </c>
    </row>
    <row r="844" spans="1:22" ht="13.5" customHeight="1">
      <c r="A844" s="73" t="s">
        <v>267</v>
      </c>
      <c r="B844" s="72" t="s">
        <v>146</v>
      </c>
      <c r="C844" s="73" t="s">
        <v>69</v>
      </c>
      <c r="D844" s="72" t="s">
        <v>366</v>
      </c>
      <c r="E844" s="72" t="s">
        <v>361</v>
      </c>
      <c r="F844" s="72" t="s">
        <v>80</v>
      </c>
      <c r="G844" s="73" t="s">
        <v>26</v>
      </c>
      <c r="H844" s="73" t="s">
        <v>26</v>
      </c>
      <c r="I844" s="72">
        <v>0</v>
      </c>
      <c r="J844" s="72">
        <v>1</v>
      </c>
      <c r="K844" s="72">
        <v>0</v>
      </c>
      <c r="L844" s="72">
        <v>2</v>
      </c>
      <c r="M844" s="72">
        <v>1</v>
      </c>
      <c r="N844" s="72">
        <v>4</v>
      </c>
      <c r="O844">
        <v>135350</v>
      </c>
      <c r="P844">
        <v>2.9553010712966382E-5</v>
      </c>
      <c r="Q844">
        <v>2.0154466291270501E-3</v>
      </c>
      <c r="R844">
        <v>273</v>
      </c>
      <c r="S844">
        <v>-269</v>
      </c>
      <c r="T844">
        <v>-0.9853479853479854</v>
      </c>
      <c r="U844" t="s">
        <v>147</v>
      </c>
      <c r="V844">
        <v>0</v>
      </c>
    </row>
    <row r="845" spans="1:22" ht="13.5" customHeight="1">
      <c r="A845" s="73" t="s">
        <v>267</v>
      </c>
      <c r="B845" s="72" t="s">
        <v>146</v>
      </c>
      <c r="C845" s="73" t="s">
        <v>69</v>
      </c>
      <c r="D845" s="72" t="s">
        <v>366</v>
      </c>
      <c r="E845" s="72" t="s">
        <v>360</v>
      </c>
      <c r="F845" s="72" t="s">
        <v>81</v>
      </c>
      <c r="G845" s="73" t="s">
        <v>28</v>
      </c>
      <c r="H845" s="73" t="s">
        <v>28</v>
      </c>
      <c r="I845" s="72">
        <v>22</v>
      </c>
      <c r="J845" s="72">
        <v>492</v>
      </c>
      <c r="K845" s="72">
        <v>898</v>
      </c>
      <c r="L845" s="72">
        <v>1904</v>
      </c>
      <c r="M845" s="72">
        <v>1713</v>
      </c>
      <c r="N845" s="72">
        <v>5029</v>
      </c>
      <c r="O845">
        <v>139213</v>
      </c>
      <c r="P845">
        <v>3.612449986711011E-2</v>
      </c>
      <c r="Q845">
        <v>3.3076831305177759E-2</v>
      </c>
      <c r="R845">
        <v>4605</v>
      </c>
      <c r="S845">
        <v>424</v>
      </c>
      <c r="T845">
        <v>9.207383279044512E-2</v>
      </c>
      <c r="U845" t="s">
        <v>147</v>
      </c>
      <c r="V845">
        <v>0</v>
      </c>
    </row>
    <row r="846" spans="1:22" ht="13.5" customHeight="1">
      <c r="A846" s="73" t="s">
        <v>267</v>
      </c>
      <c r="B846" s="72" t="s">
        <v>146</v>
      </c>
      <c r="C846" s="73" t="s">
        <v>69</v>
      </c>
      <c r="D846" s="72" t="s">
        <v>366</v>
      </c>
      <c r="E846" s="72" t="s">
        <v>361</v>
      </c>
      <c r="F846" s="72" t="s">
        <v>81</v>
      </c>
      <c r="G846" s="73" t="s">
        <v>28</v>
      </c>
      <c r="H846" s="73" t="s">
        <v>28</v>
      </c>
      <c r="I846" s="72">
        <v>17</v>
      </c>
      <c r="J846" s="72">
        <v>866</v>
      </c>
      <c r="K846" s="72">
        <v>1306</v>
      </c>
      <c r="L846" s="72">
        <v>3334</v>
      </c>
      <c r="M846" s="72">
        <v>3412</v>
      </c>
      <c r="N846" s="72">
        <v>8935</v>
      </c>
      <c r="O846">
        <v>135350</v>
      </c>
      <c r="P846">
        <v>6.6014037680088664E-2</v>
      </c>
      <c r="Q846">
        <v>5.7872255065076053E-2</v>
      </c>
      <c r="R846">
        <v>7833</v>
      </c>
      <c r="S846">
        <v>1102</v>
      </c>
      <c r="T846">
        <v>0.14068683773777613</v>
      </c>
      <c r="U846" t="s">
        <v>147</v>
      </c>
      <c r="V846">
        <v>0</v>
      </c>
    </row>
    <row r="847" spans="1:22" ht="13.5" customHeight="1">
      <c r="A847" s="73" t="s">
        <v>267</v>
      </c>
      <c r="B847" s="72" t="s">
        <v>146</v>
      </c>
      <c r="C847" s="73" t="s">
        <v>69</v>
      </c>
      <c r="D847" s="72" t="s">
        <v>366</v>
      </c>
      <c r="E847" s="72" t="s">
        <v>360</v>
      </c>
      <c r="F847" s="72" t="s">
        <v>82</v>
      </c>
      <c r="G847" s="73" t="s">
        <v>41</v>
      </c>
      <c r="H847" s="73" t="s">
        <v>41</v>
      </c>
      <c r="I847" s="72">
        <v>20</v>
      </c>
      <c r="J847" s="72">
        <v>12</v>
      </c>
      <c r="K847" s="72">
        <v>0</v>
      </c>
      <c r="L847" s="72">
        <v>0</v>
      </c>
      <c r="M847" s="72">
        <v>0</v>
      </c>
      <c r="N847" s="72">
        <v>32</v>
      </c>
      <c r="O847">
        <v>139213</v>
      </c>
      <c r="P847">
        <v>2.2986359032561615E-4</v>
      </c>
      <c r="Q847">
        <v>2.2986359032561615E-4</v>
      </c>
      <c r="R847">
        <v>32</v>
      </c>
      <c r="S847">
        <v>0</v>
      </c>
      <c r="T847">
        <v>0</v>
      </c>
      <c r="U847" t="s">
        <v>147</v>
      </c>
      <c r="V847">
        <v>0</v>
      </c>
    </row>
    <row r="848" spans="1:22" ht="13.5" customHeight="1">
      <c r="A848" s="73" t="s">
        <v>267</v>
      </c>
      <c r="B848" s="72" t="s">
        <v>146</v>
      </c>
      <c r="C848" s="73" t="s">
        <v>69</v>
      </c>
      <c r="D848" s="72" t="s">
        <v>366</v>
      </c>
      <c r="E848" s="72" t="s">
        <v>361</v>
      </c>
      <c r="F848" s="72" t="s">
        <v>82</v>
      </c>
      <c r="G848" s="73" t="s">
        <v>41</v>
      </c>
      <c r="H848" s="73" t="s">
        <v>41</v>
      </c>
      <c r="I848" s="72">
        <v>20</v>
      </c>
      <c r="J848" s="72">
        <v>10</v>
      </c>
      <c r="K848" s="72">
        <v>1</v>
      </c>
      <c r="L848" s="72">
        <v>0</v>
      </c>
      <c r="M848" s="72">
        <v>0</v>
      </c>
      <c r="N848" s="72">
        <v>31</v>
      </c>
      <c r="O848">
        <v>135350</v>
      </c>
      <c r="P848">
        <v>2.2903583302548948E-4</v>
      </c>
      <c r="Q848">
        <v>1.7732203200915994E-4</v>
      </c>
      <c r="R848">
        <v>24</v>
      </c>
      <c r="S848">
        <v>7</v>
      </c>
      <c r="T848">
        <v>0.29166666666666674</v>
      </c>
      <c r="U848" t="s">
        <v>147</v>
      </c>
      <c r="V848">
        <v>0</v>
      </c>
    </row>
    <row r="849" spans="1:22" ht="13.5" customHeight="1">
      <c r="A849" s="73" t="s">
        <v>267</v>
      </c>
      <c r="B849" s="72" t="s">
        <v>146</v>
      </c>
      <c r="C849" s="73" t="s">
        <v>69</v>
      </c>
      <c r="D849" s="72" t="s">
        <v>366</v>
      </c>
      <c r="E849" s="72" t="s">
        <v>360</v>
      </c>
      <c r="F849" s="72" t="s">
        <v>83</v>
      </c>
      <c r="G849" s="73" t="s">
        <v>27</v>
      </c>
      <c r="H849" s="73" t="s">
        <v>27</v>
      </c>
      <c r="I849" s="72">
        <v>2</v>
      </c>
      <c r="J849" s="72">
        <v>31</v>
      </c>
      <c r="K849" s="72">
        <v>32</v>
      </c>
      <c r="L849" s="72">
        <v>52</v>
      </c>
      <c r="M849" s="72">
        <v>32</v>
      </c>
      <c r="N849" s="72">
        <v>149</v>
      </c>
      <c r="O849">
        <v>139213</v>
      </c>
      <c r="P849">
        <v>1.0703023424536503E-3</v>
      </c>
      <c r="Q849">
        <v>1.1184681460272012E-3</v>
      </c>
      <c r="R849">
        <v>156</v>
      </c>
      <c r="S849">
        <v>-7</v>
      </c>
      <c r="T849">
        <v>-4.4871794871794823E-2</v>
      </c>
      <c r="U849" t="s">
        <v>147</v>
      </c>
      <c r="V849">
        <v>0</v>
      </c>
    </row>
    <row r="850" spans="1:22" ht="13.5" customHeight="1">
      <c r="A850" s="73" t="s">
        <v>267</v>
      </c>
      <c r="B850" s="72" t="s">
        <v>146</v>
      </c>
      <c r="C850" s="73" t="s">
        <v>69</v>
      </c>
      <c r="D850" s="72" t="s">
        <v>366</v>
      </c>
      <c r="E850" s="72" t="s">
        <v>361</v>
      </c>
      <c r="F850" s="72" t="s">
        <v>83</v>
      </c>
      <c r="G850" s="73" t="s">
        <v>27</v>
      </c>
      <c r="H850" s="73" t="s">
        <v>27</v>
      </c>
      <c r="I850" s="72">
        <v>0</v>
      </c>
      <c r="J850" s="72">
        <v>58</v>
      </c>
      <c r="K850" s="72">
        <v>46</v>
      </c>
      <c r="L850" s="72">
        <v>61</v>
      </c>
      <c r="M850" s="72">
        <v>59</v>
      </c>
      <c r="N850" s="72">
        <v>224</v>
      </c>
      <c r="O850">
        <v>135350</v>
      </c>
      <c r="P850">
        <v>1.6549685999261174E-3</v>
      </c>
      <c r="Q850">
        <v>1.8065455767641828E-3</v>
      </c>
      <c r="R850">
        <v>245</v>
      </c>
      <c r="S850">
        <v>-21</v>
      </c>
      <c r="T850">
        <v>-8.5714285714285743E-2</v>
      </c>
      <c r="U850" t="s">
        <v>147</v>
      </c>
      <c r="V850">
        <v>0</v>
      </c>
    </row>
    <row r="851" spans="1:22" ht="13.5" customHeight="1">
      <c r="A851" s="73" t="s">
        <v>267</v>
      </c>
      <c r="B851" s="72" t="s">
        <v>146</v>
      </c>
      <c r="C851" s="73" t="s">
        <v>69</v>
      </c>
      <c r="D851" s="72" t="s">
        <v>366</v>
      </c>
      <c r="E851" s="72" t="s">
        <v>360</v>
      </c>
      <c r="F851" s="72" t="s">
        <v>84</v>
      </c>
      <c r="G851" s="73" t="s">
        <v>345</v>
      </c>
      <c r="H851" s="73" t="s">
        <v>33</v>
      </c>
      <c r="I851" s="72">
        <v>74</v>
      </c>
      <c r="J851" s="72">
        <v>373</v>
      </c>
      <c r="K851" s="72">
        <v>215</v>
      </c>
      <c r="L851" s="72">
        <v>291</v>
      </c>
      <c r="M851" s="72">
        <v>227</v>
      </c>
      <c r="N851" s="72">
        <v>1180</v>
      </c>
      <c r="O851">
        <v>139213</v>
      </c>
      <c r="P851">
        <v>8.4762198932570951E-3</v>
      </c>
      <c r="Q851">
        <v>1.1385225846706067E-2</v>
      </c>
      <c r="R851">
        <v>1585</v>
      </c>
      <c r="S851">
        <v>-405</v>
      </c>
      <c r="T851">
        <v>-0.25552050473186116</v>
      </c>
      <c r="U851" t="s">
        <v>147</v>
      </c>
      <c r="V851">
        <v>0</v>
      </c>
    </row>
    <row r="852" spans="1:22" ht="13.5" customHeight="1">
      <c r="A852" s="73" t="s">
        <v>267</v>
      </c>
      <c r="B852" s="72" t="s">
        <v>146</v>
      </c>
      <c r="C852" s="73" t="s">
        <v>69</v>
      </c>
      <c r="D852" s="72" t="s">
        <v>366</v>
      </c>
      <c r="E852" s="72" t="s">
        <v>361</v>
      </c>
      <c r="F852" s="72" t="s">
        <v>84</v>
      </c>
      <c r="G852" s="73" t="s">
        <v>345</v>
      </c>
      <c r="H852" s="73" t="s">
        <v>33</v>
      </c>
      <c r="I852" s="72">
        <v>54</v>
      </c>
      <c r="J852" s="72">
        <v>423</v>
      </c>
      <c r="K852" s="72">
        <v>217</v>
      </c>
      <c r="L852" s="72">
        <v>346</v>
      </c>
      <c r="M852" s="72">
        <v>393</v>
      </c>
      <c r="N852" s="72">
        <v>1433</v>
      </c>
      <c r="O852">
        <v>135350</v>
      </c>
      <c r="P852">
        <v>1.0587366087920207E-2</v>
      </c>
      <c r="Q852">
        <v>1.5026146348404538E-2</v>
      </c>
      <c r="R852">
        <v>2034</v>
      </c>
      <c r="S852">
        <v>-601</v>
      </c>
      <c r="T852">
        <v>-0.29547689282202561</v>
      </c>
      <c r="U852" t="s">
        <v>147</v>
      </c>
      <c r="V852">
        <v>0</v>
      </c>
    </row>
    <row r="853" spans="1:22" ht="13.5" customHeight="1">
      <c r="A853" s="73" t="s">
        <v>267</v>
      </c>
      <c r="B853" s="72" t="s">
        <v>146</v>
      </c>
      <c r="C853" s="73" t="s">
        <v>69</v>
      </c>
      <c r="D853" s="72" t="s">
        <v>366</v>
      </c>
      <c r="E853" s="72" t="s">
        <v>360</v>
      </c>
      <c r="F853" s="72" t="s">
        <v>85</v>
      </c>
      <c r="G853" s="73" t="s">
        <v>346</v>
      </c>
      <c r="H853" s="73" t="s">
        <v>25</v>
      </c>
      <c r="I853" s="72">
        <v>15</v>
      </c>
      <c r="J853" s="72">
        <v>121</v>
      </c>
      <c r="K853" s="72">
        <v>150</v>
      </c>
      <c r="L853" s="72">
        <v>261</v>
      </c>
      <c r="M853" s="72">
        <v>224</v>
      </c>
      <c r="N853" s="72">
        <v>771</v>
      </c>
      <c r="O853">
        <v>139213</v>
      </c>
      <c r="P853">
        <v>5.5382758794078136E-3</v>
      </c>
      <c r="Q853">
        <v>3.8479089328219231E-3</v>
      </c>
      <c r="R853">
        <v>536</v>
      </c>
      <c r="S853">
        <v>235</v>
      </c>
      <c r="T853">
        <v>0.43843283582089554</v>
      </c>
      <c r="U853" t="s">
        <v>147</v>
      </c>
      <c r="V853">
        <v>0</v>
      </c>
    </row>
    <row r="854" spans="1:22" ht="13.5" customHeight="1">
      <c r="A854" s="73" t="s">
        <v>267</v>
      </c>
      <c r="B854" s="72" t="s">
        <v>146</v>
      </c>
      <c r="C854" s="73" t="s">
        <v>69</v>
      </c>
      <c r="D854" s="72" t="s">
        <v>366</v>
      </c>
      <c r="E854" s="72" t="s">
        <v>361</v>
      </c>
      <c r="F854" s="72" t="s">
        <v>85</v>
      </c>
      <c r="G854" s="73" t="s">
        <v>346</v>
      </c>
      <c r="H854" s="73" t="s">
        <v>25</v>
      </c>
      <c r="I854" s="72">
        <v>22</v>
      </c>
      <c r="J854" s="72">
        <v>206</v>
      </c>
      <c r="K854" s="72">
        <v>204</v>
      </c>
      <c r="L854" s="72">
        <v>436</v>
      </c>
      <c r="M854" s="72">
        <v>678</v>
      </c>
      <c r="N854" s="72">
        <v>1546</v>
      </c>
      <c r="O854">
        <v>135350</v>
      </c>
      <c r="P854">
        <v>1.1422238640561508E-2</v>
      </c>
      <c r="Q854">
        <v>8.4250239252977518E-3</v>
      </c>
      <c r="R854">
        <v>1140</v>
      </c>
      <c r="S854">
        <v>406</v>
      </c>
      <c r="T854">
        <v>0.35614035087719298</v>
      </c>
      <c r="U854" t="s">
        <v>147</v>
      </c>
      <c r="V854">
        <v>0</v>
      </c>
    </row>
    <row r="855" spans="1:22" ht="13.5" customHeight="1">
      <c r="A855" s="73" t="s">
        <v>267</v>
      </c>
      <c r="B855" s="72" t="s">
        <v>146</v>
      </c>
      <c r="C855" s="73" t="s">
        <v>69</v>
      </c>
      <c r="D855" s="72" t="s">
        <v>366</v>
      </c>
      <c r="E855" s="72" t="s">
        <v>360</v>
      </c>
      <c r="F855" s="72" t="s">
        <v>86</v>
      </c>
      <c r="G855" s="73" t="s">
        <v>347</v>
      </c>
      <c r="H855" s="73" t="s">
        <v>40</v>
      </c>
      <c r="I855" s="72">
        <v>2</v>
      </c>
      <c r="J855" s="72">
        <v>70</v>
      </c>
      <c r="K855" s="72">
        <v>56</v>
      </c>
      <c r="L855" s="72">
        <v>60</v>
      </c>
      <c r="M855" s="72">
        <v>32</v>
      </c>
      <c r="N855" s="72">
        <v>220</v>
      </c>
      <c r="O855">
        <v>139213</v>
      </c>
      <c r="P855">
        <v>1.580312183488611E-3</v>
      </c>
      <c r="Q855">
        <v>1.340586000038578E-3</v>
      </c>
      <c r="R855">
        <v>187</v>
      </c>
      <c r="S855">
        <v>33</v>
      </c>
      <c r="T855">
        <v>0.17647058823529416</v>
      </c>
      <c r="U855" t="s">
        <v>147</v>
      </c>
      <c r="V855">
        <v>0</v>
      </c>
    </row>
    <row r="856" spans="1:22" ht="13.5" customHeight="1">
      <c r="A856" s="73" t="s">
        <v>267</v>
      </c>
      <c r="B856" s="72" t="s">
        <v>146</v>
      </c>
      <c r="C856" s="73" t="s">
        <v>69</v>
      </c>
      <c r="D856" s="72" t="s">
        <v>366</v>
      </c>
      <c r="E856" s="72" t="s">
        <v>361</v>
      </c>
      <c r="F856" s="72" t="s">
        <v>86</v>
      </c>
      <c r="G856" s="73" t="s">
        <v>347</v>
      </c>
      <c r="H856" s="73" t="s">
        <v>40</v>
      </c>
      <c r="I856" s="72">
        <v>1</v>
      </c>
      <c r="J856" s="72">
        <v>108</v>
      </c>
      <c r="K856" s="72">
        <v>64</v>
      </c>
      <c r="L856" s="72">
        <v>62</v>
      </c>
      <c r="M856" s="72">
        <v>25</v>
      </c>
      <c r="N856" s="72">
        <v>260</v>
      </c>
      <c r="O856">
        <v>135350</v>
      </c>
      <c r="P856">
        <v>1.9209456963428149E-3</v>
      </c>
      <c r="Q856">
        <v>1.3016328077373009E-3</v>
      </c>
      <c r="R856">
        <v>176</v>
      </c>
      <c r="S856">
        <v>84</v>
      </c>
      <c r="T856">
        <v>0.47727272727272729</v>
      </c>
      <c r="U856" t="s">
        <v>147</v>
      </c>
      <c r="V856">
        <v>0</v>
      </c>
    </row>
    <row r="857" spans="1:22" ht="13.5" customHeight="1">
      <c r="A857" s="73" t="s">
        <v>267</v>
      </c>
      <c r="B857" s="72" t="s">
        <v>146</v>
      </c>
      <c r="C857" s="73" t="s">
        <v>69</v>
      </c>
      <c r="D857" s="72" t="s">
        <v>366</v>
      </c>
      <c r="E857" s="72" t="s">
        <v>360</v>
      </c>
      <c r="F857" s="72" t="s">
        <v>87</v>
      </c>
      <c r="G857" s="73" t="s">
        <v>348</v>
      </c>
      <c r="H857" s="73" t="s">
        <v>38</v>
      </c>
      <c r="I857" s="72">
        <v>12</v>
      </c>
      <c r="J857" s="72">
        <v>125</v>
      </c>
      <c r="K857" s="72">
        <v>57</v>
      </c>
      <c r="L857" s="72">
        <v>39</v>
      </c>
      <c r="M857" s="72">
        <v>12</v>
      </c>
      <c r="N857" s="72">
        <v>245</v>
      </c>
      <c r="O857">
        <v>139213</v>
      </c>
      <c r="P857">
        <v>1.7598931134304985E-3</v>
      </c>
      <c r="Q857">
        <v>1.4119820533122197E-3</v>
      </c>
      <c r="R857">
        <v>197</v>
      </c>
      <c r="S857">
        <v>48</v>
      </c>
      <c r="T857">
        <v>0.24365482233502544</v>
      </c>
      <c r="U857" t="s">
        <v>147</v>
      </c>
      <c r="V857">
        <v>0</v>
      </c>
    </row>
    <row r="858" spans="1:22" ht="13.5" customHeight="1">
      <c r="A858" s="73" t="s">
        <v>267</v>
      </c>
      <c r="B858" s="72" t="s">
        <v>146</v>
      </c>
      <c r="C858" s="73" t="s">
        <v>69</v>
      </c>
      <c r="D858" s="72" t="s">
        <v>366</v>
      </c>
      <c r="E858" s="72" t="s">
        <v>361</v>
      </c>
      <c r="F858" s="72" t="s">
        <v>87</v>
      </c>
      <c r="G858" s="73" t="s">
        <v>348</v>
      </c>
      <c r="H858" s="73" t="s">
        <v>38</v>
      </c>
      <c r="I858" s="72">
        <v>13</v>
      </c>
      <c r="J858" s="72">
        <v>146</v>
      </c>
      <c r="K858" s="72">
        <v>44</v>
      </c>
      <c r="L858" s="72">
        <v>46</v>
      </c>
      <c r="M858" s="72">
        <v>5</v>
      </c>
      <c r="N858" s="72">
        <v>254</v>
      </c>
      <c r="O858">
        <v>135350</v>
      </c>
      <c r="P858">
        <v>1.8766161802733653E-3</v>
      </c>
      <c r="Q858">
        <v>1.2779467655300485E-3</v>
      </c>
      <c r="R858">
        <v>173</v>
      </c>
      <c r="S858">
        <v>81</v>
      </c>
      <c r="T858">
        <v>0.46820809248554918</v>
      </c>
      <c r="U858" t="s">
        <v>147</v>
      </c>
      <c r="V858">
        <v>0</v>
      </c>
    </row>
    <row r="859" spans="1:22" ht="13.5" customHeight="1">
      <c r="A859" s="73" t="s">
        <v>267</v>
      </c>
      <c r="B859" s="72" t="s">
        <v>146</v>
      </c>
      <c r="C859" s="73" t="s">
        <v>69</v>
      </c>
      <c r="D859" s="72" t="s">
        <v>366</v>
      </c>
      <c r="E859" s="72" t="s">
        <v>360</v>
      </c>
      <c r="F859" s="72" t="s">
        <v>88</v>
      </c>
      <c r="G859" s="73" t="s">
        <v>349</v>
      </c>
      <c r="H859" s="73" t="s">
        <v>34</v>
      </c>
      <c r="I859" s="72">
        <v>12</v>
      </c>
      <c r="J859" s="72">
        <v>53</v>
      </c>
      <c r="K859" s="72">
        <v>21</v>
      </c>
      <c r="L859" s="72">
        <v>41</v>
      </c>
      <c r="M859" s="72">
        <v>14</v>
      </c>
      <c r="N859" s="72">
        <v>141</v>
      </c>
      <c r="O859">
        <v>139213</v>
      </c>
      <c r="P859">
        <v>1.0128364448722461E-3</v>
      </c>
      <c r="Q859">
        <v>1.1176036370409718E-3</v>
      </c>
      <c r="R859">
        <v>156</v>
      </c>
      <c r="S859">
        <v>-15</v>
      </c>
      <c r="T859">
        <v>-9.6153846153846145E-2</v>
      </c>
      <c r="U859" t="s">
        <v>147</v>
      </c>
      <c r="V859">
        <v>0</v>
      </c>
    </row>
    <row r="860" spans="1:22" ht="13.5" customHeight="1">
      <c r="A860" s="73" t="s">
        <v>267</v>
      </c>
      <c r="B860" s="72" t="s">
        <v>146</v>
      </c>
      <c r="C860" s="73" t="s">
        <v>69</v>
      </c>
      <c r="D860" s="72" t="s">
        <v>366</v>
      </c>
      <c r="E860" s="72" t="s">
        <v>361</v>
      </c>
      <c r="F860" s="72" t="s">
        <v>88</v>
      </c>
      <c r="G860" s="73" t="s">
        <v>349</v>
      </c>
      <c r="H860" s="73" t="s">
        <v>34</v>
      </c>
      <c r="I860" s="72">
        <v>10</v>
      </c>
      <c r="J860" s="72">
        <v>61</v>
      </c>
      <c r="K860" s="72">
        <v>29</v>
      </c>
      <c r="L860" s="72">
        <v>44</v>
      </c>
      <c r="M860" s="72">
        <v>56</v>
      </c>
      <c r="N860" s="72">
        <v>200</v>
      </c>
      <c r="O860">
        <v>135350</v>
      </c>
      <c r="P860">
        <v>1.4776505356483192E-3</v>
      </c>
      <c r="Q860">
        <v>1.2230512595980576E-3</v>
      </c>
      <c r="R860">
        <v>166</v>
      </c>
      <c r="S860">
        <v>34</v>
      </c>
      <c r="T860">
        <v>0.20481927710843384</v>
      </c>
      <c r="U860" t="s">
        <v>147</v>
      </c>
      <c r="V860">
        <v>0</v>
      </c>
    </row>
    <row r="861" spans="1:22" ht="13.5" customHeight="1">
      <c r="A861" s="73" t="s">
        <v>267</v>
      </c>
      <c r="B861" s="72" t="s">
        <v>146</v>
      </c>
      <c r="C861" s="73" t="s">
        <v>69</v>
      </c>
      <c r="D861" s="72" t="s">
        <v>366</v>
      </c>
      <c r="E861" s="72" t="s">
        <v>360</v>
      </c>
      <c r="F861" s="72" t="s">
        <v>89</v>
      </c>
      <c r="G861" s="73" t="s">
        <v>350</v>
      </c>
      <c r="H861" s="73" t="s">
        <v>39</v>
      </c>
      <c r="I861" s="72">
        <v>2</v>
      </c>
      <c r="J861" s="72">
        <v>6</v>
      </c>
      <c r="K861" s="72">
        <v>8</v>
      </c>
      <c r="L861" s="72">
        <v>7</v>
      </c>
      <c r="M861" s="72">
        <v>5</v>
      </c>
      <c r="N861" s="72">
        <v>28</v>
      </c>
      <c r="O861">
        <v>139213</v>
      </c>
      <c r="P861">
        <v>2.0113064153491413E-4</v>
      </c>
      <c r="Q861">
        <v>1.5175508049617312E-4</v>
      </c>
      <c r="R861">
        <v>21</v>
      </c>
      <c r="S861">
        <v>7</v>
      </c>
      <c r="T861">
        <v>0.33333333333333326</v>
      </c>
      <c r="U861" t="s">
        <v>147</v>
      </c>
      <c r="V861">
        <v>0</v>
      </c>
    </row>
    <row r="862" spans="1:22" ht="13.5" customHeight="1">
      <c r="A862" s="73" t="s">
        <v>267</v>
      </c>
      <c r="B862" s="72" t="s">
        <v>146</v>
      </c>
      <c r="C862" s="73" t="s">
        <v>69</v>
      </c>
      <c r="D862" s="72" t="s">
        <v>366</v>
      </c>
      <c r="E862" s="72" t="s">
        <v>361</v>
      </c>
      <c r="F862" s="72" t="s">
        <v>89</v>
      </c>
      <c r="G862" s="73" t="s">
        <v>350</v>
      </c>
      <c r="H862" s="73" t="s">
        <v>39</v>
      </c>
      <c r="I862" s="72">
        <v>1</v>
      </c>
      <c r="J862" s="72">
        <v>5</v>
      </c>
      <c r="K862" s="72">
        <v>4</v>
      </c>
      <c r="L862" s="72">
        <v>11</v>
      </c>
      <c r="M862" s="72">
        <v>8</v>
      </c>
      <c r="N862" s="72">
        <v>29</v>
      </c>
      <c r="O862">
        <v>135350</v>
      </c>
      <c r="P862">
        <v>2.1425932766900628E-4</v>
      </c>
      <c r="Q862">
        <v>2.0551288308885864E-4</v>
      </c>
      <c r="R862">
        <v>28</v>
      </c>
      <c r="S862">
        <v>1</v>
      </c>
      <c r="T862">
        <v>3.5714285714285809E-2</v>
      </c>
      <c r="U862" t="s">
        <v>147</v>
      </c>
      <c r="V862">
        <v>0</v>
      </c>
    </row>
    <row r="863" spans="1:22" ht="13.5" customHeight="1">
      <c r="A863" s="73" t="s">
        <v>267</v>
      </c>
      <c r="B863" s="72" t="s">
        <v>146</v>
      </c>
      <c r="C863" s="73" t="s">
        <v>69</v>
      </c>
      <c r="D863" s="72" t="s">
        <v>366</v>
      </c>
      <c r="E863" s="72" t="s">
        <v>360</v>
      </c>
      <c r="F863" s="72" t="s">
        <v>90</v>
      </c>
      <c r="G863" s="73" t="s">
        <v>351</v>
      </c>
      <c r="H863" s="73" t="s">
        <v>37</v>
      </c>
      <c r="I863" s="72">
        <v>4</v>
      </c>
      <c r="J863" s="72">
        <v>43</v>
      </c>
      <c r="K863" s="72">
        <v>6</v>
      </c>
      <c r="L863" s="72">
        <v>8</v>
      </c>
      <c r="M863" s="72">
        <v>4</v>
      </c>
      <c r="N863" s="72">
        <v>65</v>
      </c>
      <c r="O863">
        <v>139213</v>
      </c>
      <c r="P863">
        <v>4.6691041784890778E-4</v>
      </c>
      <c r="Q863">
        <v>5.6475732480023276E-4</v>
      </c>
      <c r="R863">
        <v>79</v>
      </c>
      <c r="S863">
        <v>-14</v>
      </c>
      <c r="T863">
        <v>-0.17721518987341767</v>
      </c>
      <c r="U863" t="s">
        <v>147</v>
      </c>
      <c r="V863">
        <v>0</v>
      </c>
    </row>
    <row r="864" spans="1:22" ht="13.5" customHeight="1">
      <c r="A864" s="73" t="s">
        <v>267</v>
      </c>
      <c r="B864" s="72" t="s">
        <v>146</v>
      </c>
      <c r="C864" s="73" t="s">
        <v>69</v>
      </c>
      <c r="D864" s="72" t="s">
        <v>366</v>
      </c>
      <c r="E864" s="72" t="s">
        <v>361</v>
      </c>
      <c r="F864" s="72" t="s">
        <v>90</v>
      </c>
      <c r="G864" s="73" t="s">
        <v>351</v>
      </c>
      <c r="H864" s="73" t="s">
        <v>37</v>
      </c>
      <c r="I864" s="72">
        <v>10</v>
      </c>
      <c r="J864" s="72">
        <v>43</v>
      </c>
      <c r="K864" s="72">
        <v>12</v>
      </c>
      <c r="L864" s="72">
        <v>14</v>
      </c>
      <c r="M864" s="72">
        <v>19</v>
      </c>
      <c r="N864" s="72">
        <v>98</v>
      </c>
      <c r="O864">
        <v>135350</v>
      </c>
      <c r="P864">
        <v>7.2404876246767638E-4</v>
      </c>
      <c r="Q864">
        <v>5.7015251579797593E-4</v>
      </c>
      <c r="R864">
        <v>77</v>
      </c>
      <c r="S864">
        <v>21</v>
      </c>
      <c r="T864">
        <v>0.27272727272727271</v>
      </c>
      <c r="U864" t="s">
        <v>147</v>
      </c>
      <c r="V864">
        <v>0</v>
      </c>
    </row>
    <row r="865" spans="1:22" ht="13.5" customHeight="1">
      <c r="A865" s="73" t="s">
        <v>267</v>
      </c>
      <c r="B865" s="72" t="s">
        <v>146</v>
      </c>
      <c r="C865" s="73" t="s">
        <v>69</v>
      </c>
      <c r="D865" s="72" t="s">
        <v>366</v>
      </c>
      <c r="E865" s="72" t="s">
        <v>360</v>
      </c>
      <c r="F865" s="72" t="s">
        <v>91</v>
      </c>
      <c r="G865" s="73" t="s">
        <v>352</v>
      </c>
      <c r="H865" s="73" t="s">
        <v>29</v>
      </c>
      <c r="I865" s="72">
        <v>22</v>
      </c>
      <c r="J865" s="72">
        <v>165</v>
      </c>
      <c r="K865" s="72">
        <v>124</v>
      </c>
      <c r="L865" s="72">
        <v>137</v>
      </c>
      <c r="M865" s="72">
        <v>79</v>
      </c>
      <c r="N865" s="72">
        <v>527</v>
      </c>
      <c r="O865">
        <v>139213</v>
      </c>
      <c r="P865">
        <v>3.7855660031749908E-3</v>
      </c>
      <c r="Q865">
        <v>3.4150560725363876E-3</v>
      </c>
      <c r="R865">
        <v>475</v>
      </c>
      <c r="S865">
        <v>52</v>
      </c>
      <c r="T865">
        <v>0.10947368421052639</v>
      </c>
      <c r="U865" t="s">
        <v>147</v>
      </c>
      <c r="V865">
        <v>0</v>
      </c>
    </row>
    <row r="866" spans="1:22" ht="13.5" customHeight="1">
      <c r="A866" s="73" t="s">
        <v>267</v>
      </c>
      <c r="B866" s="72" t="s">
        <v>146</v>
      </c>
      <c r="C866" s="73" t="s">
        <v>69</v>
      </c>
      <c r="D866" s="72" t="s">
        <v>366</v>
      </c>
      <c r="E866" s="72" t="s">
        <v>361</v>
      </c>
      <c r="F866" s="72" t="s">
        <v>91</v>
      </c>
      <c r="G866" s="73" t="s">
        <v>352</v>
      </c>
      <c r="H866" s="73" t="s">
        <v>29</v>
      </c>
      <c r="I866" s="72">
        <v>20</v>
      </c>
      <c r="J866" s="72">
        <v>172</v>
      </c>
      <c r="K866" s="72">
        <v>96</v>
      </c>
      <c r="L866" s="72">
        <v>145</v>
      </c>
      <c r="M866" s="72">
        <v>134</v>
      </c>
      <c r="N866" s="72">
        <v>567</v>
      </c>
      <c r="O866">
        <v>135350</v>
      </c>
      <c r="P866">
        <v>4.1891392685629849E-3</v>
      </c>
      <c r="Q866">
        <v>3.3231791747438382E-3</v>
      </c>
      <c r="R866">
        <v>450</v>
      </c>
      <c r="S866">
        <v>117</v>
      </c>
      <c r="T866">
        <v>0.26</v>
      </c>
      <c r="U866" t="s">
        <v>147</v>
      </c>
      <c r="V866">
        <v>0</v>
      </c>
    </row>
    <row r="867" spans="1:22" ht="13.5" customHeight="1">
      <c r="A867" s="73" t="s">
        <v>267</v>
      </c>
      <c r="B867" s="72" t="s">
        <v>146</v>
      </c>
      <c r="C867" s="73" t="s">
        <v>69</v>
      </c>
      <c r="D867" s="72" t="s">
        <v>366</v>
      </c>
      <c r="E867" s="72" t="s">
        <v>360</v>
      </c>
      <c r="F867" s="72" t="s">
        <v>92</v>
      </c>
      <c r="G867" s="73" t="s">
        <v>353</v>
      </c>
      <c r="H867" s="73" t="s">
        <v>30</v>
      </c>
      <c r="I867" s="72">
        <v>5</v>
      </c>
      <c r="J867" s="72">
        <v>54</v>
      </c>
      <c r="K867" s="72">
        <v>51</v>
      </c>
      <c r="L867" s="72">
        <v>103</v>
      </c>
      <c r="M867" s="72">
        <v>80</v>
      </c>
      <c r="N867" s="72">
        <v>293</v>
      </c>
      <c r="O867">
        <v>139213</v>
      </c>
      <c r="P867">
        <v>2.1046884989189226E-3</v>
      </c>
      <c r="Q867">
        <v>1.4829141023426633E-3</v>
      </c>
      <c r="R867">
        <v>206</v>
      </c>
      <c r="S867">
        <v>87</v>
      </c>
      <c r="T867">
        <v>0.42233009708737868</v>
      </c>
      <c r="U867" t="s">
        <v>147</v>
      </c>
      <c r="V867">
        <v>0</v>
      </c>
    </row>
    <row r="868" spans="1:22" ht="13.5" customHeight="1">
      <c r="A868" s="73" t="s">
        <v>267</v>
      </c>
      <c r="B868" s="72" t="s">
        <v>146</v>
      </c>
      <c r="C868" s="73" t="s">
        <v>69</v>
      </c>
      <c r="D868" s="72" t="s">
        <v>366</v>
      </c>
      <c r="E868" s="72" t="s">
        <v>361</v>
      </c>
      <c r="F868" s="72" t="s">
        <v>92</v>
      </c>
      <c r="G868" s="73" t="s">
        <v>353</v>
      </c>
      <c r="H868" s="73" t="s">
        <v>30</v>
      </c>
      <c r="I868" s="72">
        <v>2</v>
      </c>
      <c r="J868" s="72">
        <v>107</v>
      </c>
      <c r="K868" s="72">
        <v>97</v>
      </c>
      <c r="L868" s="72">
        <v>138</v>
      </c>
      <c r="M868" s="72">
        <v>171</v>
      </c>
      <c r="N868" s="72">
        <v>515</v>
      </c>
      <c r="O868">
        <v>135350</v>
      </c>
      <c r="P868">
        <v>3.804950129294422E-3</v>
      </c>
      <c r="Q868">
        <v>2.6386975787045489E-3</v>
      </c>
      <c r="R868">
        <v>357</v>
      </c>
      <c r="S868">
        <v>158</v>
      </c>
      <c r="T868">
        <v>0.44257703081232491</v>
      </c>
      <c r="U868" t="s">
        <v>147</v>
      </c>
      <c r="V868">
        <v>0</v>
      </c>
    </row>
    <row r="869" spans="1:22" ht="13.5" customHeight="1">
      <c r="A869" s="73" t="s">
        <v>267</v>
      </c>
      <c r="B869" s="72" t="s">
        <v>146</v>
      </c>
      <c r="C869" s="73" t="s">
        <v>69</v>
      </c>
      <c r="D869" s="72" t="s">
        <v>366</v>
      </c>
      <c r="E869" s="72" t="s">
        <v>360</v>
      </c>
      <c r="F869" s="72" t="s">
        <v>93</v>
      </c>
      <c r="G869" s="73" t="s">
        <v>354</v>
      </c>
      <c r="H869" s="73" t="s">
        <v>42</v>
      </c>
      <c r="I869" s="72">
        <v>0</v>
      </c>
      <c r="J869" s="72">
        <v>4</v>
      </c>
      <c r="K869" s="72">
        <v>16</v>
      </c>
      <c r="L869" s="72">
        <v>16</v>
      </c>
      <c r="M869" s="72">
        <v>1</v>
      </c>
      <c r="N869" s="72">
        <v>37</v>
      </c>
      <c r="O869">
        <v>139213</v>
      </c>
      <c r="P869">
        <v>2.6577977631399367E-4</v>
      </c>
      <c r="Q869">
        <v>1.0541789410186882E-4</v>
      </c>
      <c r="R869">
        <v>15</v>
      </c>
      <c r="S869">
        <v>22</v>
      </c>
      <c r="T869">
        <v>1.4666666666666668</v>
      </c>
      <c r="U869" t="s">
        <v>147</v>
      </c>
      <c r="V869">
        <v>0</v>
      </c>
    </row>
    <row r="870" spans="1:22" ht="13.5" customHeight="1">
      <c r="A870" s="73" t="s">
        <v>267</v>
      </c>
      <c r="B870" s="72" t="s">
        <v>146</v>
      </c>
      <c r="C870" s="73" t="s">
        <v>69</v>
      </c>
      <c r="D870" s="72" t="s">
        <v>366</v>
      </c>
      <c r="E870" s="72" t="s">
        <v>361</v>
      </c>
      <c r="F870" s="72" t="s">
        <v>93</v>
      </c>
      <c r="G870" s="73" t="s">
        <v>354</v>
      </c>
      <c r="H870" s="73" t="s">
        <v>42</v>
      </c>
      <c r="I870" s="72">
        <v>0</v>
      </c>
      <c r="J870" s="72">
        <v>25</v>
      </c>
      <c r="K870" s="72">
        <v>14</v>
      </c>
      <c r="L870" s="72">
        <v>11</v>
      </c>
      <c r="M870" s="72">
        <v>2</v>
      </c>
      <c r="N870" s="72">
        <v>52</v>
      </c>
      <c r="O870">
        <v>135350</v>
      </c>
      <c r="P870">
        <v>3.8418913926856299E-4</v>
      </c>
      <c r="Q870">
        <v>1.2844555193053666E-4</v>
      </c>
      <c r="R870">
        <v>17</v>
      </c>
      <c r="S870">
        <v>35</v>
      </c>
      <c r="T870">
        <v>2.0588235294117645</v>
      </c>
      <c r="U870" t="s">
        <v>147</v>
      </c>
      <c r="V870">
        <v>0</v>
      </c>
    </row>
    <row r="871" spans="1:22" ht="13.5" customHeight="1">
      <c r="A871" s="73" t="s">
        <v>267</v>
      </c>
      <c r="B871" s="72" t="s">
        <v>146</v>
      </c>
      <c r="C871" s="73" t="s">
        <v>69</v>
      </c>
      <c r="D871" s="72" t="s">
        <v>366</v>
      </c>
      <c r="E871" s="72" t="s">
        <v>360</v>
      </c>
      <c r="F871" s="72" t="s">
        <v>94</v>
      </c>
      <c r="G871" s="73" t="s">
        <v>36</v>
      </c>
      <c r="H871" s="73" t="s">
        <v>36</v>
      </c>
      <c r="I871" s="72">
        <v>47</v>
      </c>
      <c r="J871" s="72">
        <v>31</v>
      </c>
      <c r="K871" s="72">
        <v>7</v>
      </c>
      <c r="L871" s="72">
        <v>8</v>
      </c>
      <c r="M871" s="72">
        <v>0</v>
      </c>
      <c r="N871" s="72">
        <v>93</v>
      </c>
      <c r="O871">
        <v>139213</v>
      </c>
      <c r="P871">
        <v>6.6804105938382194E-4</v>
      </c>
      <c r="Q871">
        <v>9.0732339598185356E-4</v>
      </c>
      <c r="R871">
        <v>126</v>
      </c>
      <c r="S871">
        <v>-33</v>
      </c>
      <c r="T871">
        <v>-0.26190476190476186</v>
      </c>
      <c r="U871" t="s">
        <v>147</v>
      </c>
      <c r="V871">
        <v>0</v>
      </c>
    </row>
    <row r="872" spans="1:22" ht="13.5" customHeight="1">
      <c r="A872" s="73" t="s">
        <v>267</v>
      </c>
      <c r="B872" s="72" t="s">
        <v>146</v>
      </c>
      <c r="C872" s="73" t="s">
        <v>69</v>
      </c>
      <c r="D872" s="72" t="s">
        <v>366</v>
      </c>
      <c r="E872" s="72" t="s">
        <v>361</v>
      </c>
      <c r="F872" s="72" t="s">
        <v>94</v>
      </c>
      <c r="G872" s="73" t="s">
        <v>36</v>
      </c>
      <c r="H872" s="73" t="s">
        <v>36</v>
      </c>
      <c r="I872" s="72">
        <v>26</v>
      </c>
      <c r="J872" s="72">
        <v>17</v>
      </c>
      <c r="K872" s="72">
        <v>3</v>
      </c>
      <c r="L872" s="72">
        <v>1</v>
      </c>
      <c r="M872" s="72">
        <v>0</v>
      </c>
      <c r="N872" s="72">
        <v>47</v>
      </c>
      <c r="O872">
        <v>135350</v>
      </c>
      <c r="P872">
        <v>3.4724787587735498E-4</v>
      </c>
      <c r="Q872">
        <v>6.1052108205611477E-4</v>
      </c>
      <c r="R872">
        <v>83</v>
      </c>
      <c r="S872">
        <v>-36</v>
      </c>
      <c r="T872">
        <v>-0.4337349397590361</v>
      </c>
      <c r="U872" t="s">
        <v>147</v>
      </c>
      <c r="V872">
        <v>0</v>
      </c>
    </row>
    <row r="873" spans="1:22" ht="13.5" customHeight="1">
      <c r="A873" s="73" t="s">
        <v>267</v>
      </c>
      <c r="B873" s="72" t="s">
        <v>146</v>
      </c>
      <c r="C873" s="73" t="s">
        <v>69</v>
      </c>
      <c r="D873" s="72" t="s">
        <v>366</v>
      </c>
      <c r="E873" s="72" t="s">
        <v>360</v>
      </c>
      <c r="F873" s="72" t="s">
        <v>95</v>
      </c>
      <c r="G873" s="73" t="s">
        <v>355</v>
      </c>
      <c r="H873" s="73" t="s">
        <v>43</v>
      </c>
      <c r="I873" s="72">
        <v>23</v>
      </c>
      <c r="J873" s="72">
        <v>26</v>
      </c>
      <c r="K873" s="72">
        <v>5</v>
      </c>
      <c r="L873" s="72">
        <v>0</v>
      </c>
      <c r="M873" s="72">
        <v>0</v>
      </c>
      <c r="N873" s="72">
        <v>54</v>
      </c>
      <c r="O873">
        <v>139213</v>
      </c>
      <c r="P873">
        <v>3.8789480867447722E-4</v>
      </c>
      <c r="Q873">
        <v>3.8789480867447722E-4</v>
      </c>
      <c r="R873">
        <v>54</v>
      </c>
      <c r="S873">
        <v>0</v>
      </c>
      <c r="T873">
        <v>0</v>
      </c>
      <c r="U873" t="s">
        <v>147</v>
      </c>
      <c r="V873">
        <v>0</v>
      </c>
    </row>
    <row r="874" spans="1:22" ht="13.5" customHeight="1">
      <c r="A874" s="73" t="s">
        <v>267</v>
      </c>
      <c r="B874" s="72" t="s">
        <v>146</v>
      </c>
      <c r="C874" s="73" t="s">
        <v>69</v>
      </c>
      <c r="D874" s="72" t="s">
        <v>366</v>
      </c>
      <c r="E874" s="72" t="s">
        <v>361</v>
      </c>
      <c r="F874" s="72" t="s">
        <v>95</v>
      </c>
      <c r="G874" s="73" t="s">
        <v>355</v>
      </c>
      <c r="H874" s="73" t="s">
        <v>43</v>
      </c>
      <c r="I874" s="72">
        <v>18</v>
      </c>
      <c r="J874" s="72">
        <v>17</v>
      </c>
      <c r="K874" s="72">
        <v>7</v>
      </c>
      <c r="L874" s="72">
        <v>1</v>
      </c>
      <c r="M874" s="72">
        <v>1</v>
      </c>
      <c r="N874" s="72">
        <v>44</v>
      </c>
      <c r="O874">
        <v>135350</v>
      </c>
      <c r="P874">
        <v>3.2508311784263023E-4</v>
      </c>
      <c r="Q874">
        <v>3.2508311784263023E-4</v>
      </c>
      <c r="R874">
        <v>44</v>
      </c>
      <c r="S874">
        <v>0</v>
      </c>
      <c r="T874">
        <v>0</v>
      </c>
      <c r="U874" t="s">
        <v>147</v>
      </c>
      <c r="V874">
        <v>0</v>
      </c>
    </row>
    <row r="875" spans="1:22" ht="13.5" customHeight="1">
      <c r="A875" s="73" t="s">
        <v>267</v>
      </c>
      <c r="B875" s="72" t="s">
        <v>146</v>
      </c>
      <c r="C875" s="73" t="s">
        <v>69</v>
      </c>
      <c r="D875" s="72" t="s">
        <v>366</v>
      </c>
      <c r="E875" s="72" t="s">
        <v>360</v>
      </c>
      <c r="F875" s="72" t="s">
        <v>96</v>
      </c>
      <c r="G875" s="73" t="s">
        <v>32</v>
      </c>
      <c r="H875" s="73" t="s">
        <v>32</v>
      </c>
      <c r="I875" s="72">
        <v>410</v>
      </c>
      <c r="J875" s="72">
        <v>324</v>
      </c>
      <c r="K875" s="72">
        <v>33</v>
      </c>
      <c r="L875" s="72">
        <v>37</v>
      </c>
      <c r="M875" s="72">
        <v>42</v>
      </c>
      <c r="N875" s="72">
        <v>846</v>
      </c>
      <c r="O875">
        <v>139213</v>
      </c>
      <c r="P875">
        <v>6.0770186692334768E-3</v>
      </c>
      <c r="Q875">
        <v>5.0169086297646428E-3</v>
      </c>
      <c r="R875">
        <v>698</v>
      </c>
      <c r="S875">
        <v>148</v>
      </c>
      <c r="T875">
        <v>0.21203438395415475</v>
      </c>
      <c r="U875" t="s">
        <v>147</v>
      </c>
      <c r="V875">
        <v>0</v>
      </c>
    </row>
    <row r="876" spans="1:22" ht="13.5" customHeight="1">
      <c r="A876" s="73" t="s">
        <v>267</v>
      </c>
      <c r="B876" s="72" t="s">
        <v>146</v>
      </c>
      <c r="C876" s="73" t="s">
        <v>69</v>
      </c>
      <c r="D876" s="72" t="s">
        <v>366</v>
      </c>
      <c r="E876" s="72" t="s">
        <v>361</v>
      </c>
      <c r="F876" s="72" t="s">
        <v>96</v>
      </c>
      <c r="G876" s="73" t="s">
        <v>32</v>
      </c>
      <c r="H876" s="73" t="s">
        <v>32</v>
      </c>
      <c r="I876" s="72">
        <v>193</v>
      </c>
      <c r="J876" s="72">
        <v>504</v>
      </c>
      <c r="K876" s="72">
        <v>22</v>
      </c>
      <c r="L876" s="72">
        <v>45</v>
      </c>
      <c r="M876" s="72">
        <v>116</v>
      </c>
      <c r="N876" s="72">
        <v>880</v>
      </c>
      <c r="O876">
        <v>135350</v>
      </c>
      <c r="P876">
        <v>6.501662356852604E-3</v>
      </c>
      <c r="Q876">
        <v>3.3863603968607059E-3</v>
      </c>
      <c r="R876">
        <v>458</v>
      </c>
      <c r="S876">
        <v>422</v>
      </c>
      <c r="T876">
        <v>0.92139737991266379</v>
      </c>
      <c r="U876" t="s">
        <v>147</v>
      </c>
      <c r="V876">
        <v>0</v>
      </c>
    </row>
    <row r="877" spans="1:22" ht="13.5" customHeight="1">
      <c r="A877" s="73" t="s">
        <v>267</v>
      </c>
      <c r="B877" s="72" t="s">
        <v>146</v>
      </c>
      <c r="C877" s="73" t="s">
        <v>69</v>
      </c>
      <c r="D877" s="72" t="s">
        <v>366</v>
      </c>
      <c r="E877" s="72" t="s">
        <v>360</v>
      </c>
      <c r="F877" s="72" t="s">
        <v>97</v>
      </c>
      <c r="G877" s="73" t="s">
        <v>31</v>
      </c>
      <c r="H877" s="73" t="s">
        <v>31</v>
      </c>
      <c r="I877" s="72">
        <v>247</v>
      </c>
      <c r="J877" s="72">
        <v>410</v>
      </c>
      <c r="K877" s="72">
        <v>93</v>
      </c>
      <c r="L877" s="72">
        <v>155</v>
      </c>
      <c r="M877" s="72">
        <v>141</v>
      </c>
      <c r="N877" s="72">
        <v>1046</v>
      </c>
      <c r="O877">
        <v>139213</v>
      </c>
      <c r="P877">
        <v>7.5136661087685779E-3</v>
      </c>
      <c r="Q877">
        <v>3.7502467267583393E-3</v>
      </c>
      <c r="R877">
        <v>522</v>
      </c>
      <c r="S877">
        <v>524</v>
      </c>
      <c r="T877">
        <v>1.0038314176245211</v>
      </c>
      <c r="U877" t="s">
        <v>147</v>
      </c>
      <c r="V877">
        <v>1</v>
      </c>
    </row>
    <row r="878" spans="1:22" ht="13.5" customHeight="1">
      <c r="A878" s="73" t="s">
        <v>267</v>
      </c>
      <c r="B878" s="72" t="s">
        <v>146</v>
      </c>
      <c r="C878" s="73" t="s">
        <v>69</v>
      </c>
      <c r="D878" s="72" t="s">
        <v>366</v>
      </c>
      <c r="E878" s="72" t="s">
        <v>361</v>
      </c>
      <c r="F878" s="72" t="s">
        <v>97</v>
      </c>
      <c r="G878" s="73" t="s">
        <v>31</v>
      </c>
      <c r="H878" s="73" t="s">
        <v>31</v>
      </c>
      <c r="I878" s="72">
        <v>112</v>
      </c>
      <c r="J878" s="72">
        <v>619</v>
      </c>
      <c r="K878" s="72">
        <v>90</v>
      </c>
      <c r="L878" s="72">
        <v>258</v>
      </c>
      <c r="M878" s="72">
        <v>363</v>
      </c>
      <c r="N878" s="72">
        <v>1442</v>
      </c>
      <c r="O878">
        <v>135350</v>
      </c>
      <c r="P878">
        <v>1.0653860362024382E-2</v>
      </c>
      <c r="Q878">
        <v>5.6151384131618845E-3</v>
      </c>
      <c r="R878">
        <v>760</v>
      </c>
      <c r="S878">
        <v>682</v>
      </c>
      <c r="T878">
        <v>0.89736842105263159</v>
      </c>
      <c r="U878" t="s">
        <v>147</v>
      </c>
      <c r="V878">
        <v>1</v>
      </c>
    </row>
    <row r="879" spans="1:22" ht="13.5" customHeight="1">
      <c r="A879" s="73" t="s">
        <v>267</v>
      </c>
      <c r="B879" s="72" t="s">
        <v>146</v>
      </c>
      <c r="C879" s="73" t="s">
        <v>69</v>
      </c>
      <c r="D879" s="72" t="s">
        <v>367</v>
      </c>
      <c r="E879" s="72" t="s">
        <v>360</v>
      </c>
      <c r="F879" s="72" t="s">
        <v>107</v>
      </c>
      <c r="G879" s="73" t="s">
        <v>49</v>
      </c>
      <c r="H879" s="73" t="s">
        <v>49</v>
      </c>
      <c r="I879" s="72">
        <v>10</v>
      </c>
      <c r="J879" s="72">
        <v>46</v>
      </c>
      <c r="K879" s="72">
        <v>28</v>
      </c>
      <c r="L879" s="72">
        <v>52</v>
      </c>
      <c r="M879" s="72">
        <v>82</v>
      </c>
      <c r="N879" s="72">
        <v>218</v>
      </c>
      <c r="O879">
        <v>139213</v>
      </c>
      <c r="P879">
        <v>1.56594570909326E-3</v>
      </c>
      <c r="Q879">
        <v>9.3292910193358363E-4</v>
      </c>
      <c r="R879">
        <v>130</v>
      </c>
      <c r="S879">
        <v>88</v>
      </c>
      <c r="T879">
        <v>0.67692307692307696</v>
      </c>
      <c r="U879" t="s">
        <v>147</v>
      </c>
      <c r="V879">
        <v>0</v>
      </c>
    </row>
    <row r="880" spans="1:22" ht="13.5" customHeight="1">
      <c r="A880" s="73" t="s">
        <v>267</v>
      </c>
      <c r="B880" s="72" t="s">
        <v>146</v>
      </c>
      <c r="C880" s="73" t="s">
        <v>69</v>
      </c>
      <c r="D880" s="72" t="s">
        <v>367</v>
      </c>
      <c r="E880" s="72" t="s">
        <v>361</v>
      </c>
      <c r="F880" s="72" t="s">
        <v>107</v>
      </c>
      <c r="G880" s="73" t="s">
        <v>49</v>
      </c>
      <c r="H880" s="73" t="s">
        <v>49</v>
      </c>
      <c r="I880" s="72">
        <v>7</v>
      </c>
      <c r="J880" s="72">
        <v>50</v>
      </c>
      <c r="K880" s="72">
        <v>21</v>
      </c>
      <c r="L880" s="72">
        <v>80</v>
      </c>
      <c r="M880" s="72">
        <v>169</v>
      </c>
      <c r="N880" s="72">
        <v>327</v>
      </c>
      <c r="O880">
        <v>135350</v>
      </c>
      <c r="P880">
        <v>2.4159586257850017E-3</v>
      </c>
      <c r="Q880">
        <v>1.4229305254170965E-3</v>
      </c>
      <c r="R880">
        <v>193</v>
      </c>
      <c r="S880">
        <v>134</v>
      </c>
      <c r="T880">
        <v>0.69430051813471505</v>
      </c>
      <c r="U880" t="s">
        <v>147</v>
      </c>
      <c r="V880">
        <v>0</v>
      </c>
    </row>
    <row r="881" spans="1:22" ht="13.5" customHeight="1">
      <c r="A881" s="73" t="s">
        <v>267</v>
      </c>
      <c r="B881" s="72" t="s">
        <v>146</v>
      </c>
      <c r="C881" s="73" t="s">
        <v>69</v>
      </c>
      <c r="D881" s="72" t="s">
        <v>367</v>
      </c>
      <c r="E881" s="72" t="s">
        <v>360</v>
      </c>
      <c r="F881" s="72" t="s">
        <v>108</v>
      </c>
      <c r="G881" s="73" t="s">
        <v>356</v>
      </c>
      <c r="H881" s="73" t="s">
        <v>50</v>
      </c>
      <c r="I881" s="72">
        <v>4</v>
      </c>
      <c r="J881" s="72">
        <v>39</v>
      </c>
      <c r="K881" s="72">
        <v>16</v>
      </c>
      <c r="L881" s="72">
        <v>30</v>
      </c>
      <c r="M881" s="72">
        <v>24</v>
      </c>
      <c r="N881" s="72">
        <v>113</v>
      </c>
      <c r="O881">
        <v>139213</v>
      </c>
      <c r="P881">
        <v>8.1170580333733201E-4</v>
      </c>
      <c r="Q881">
        <v>5.7965294821355894E-4</v>
      </c>
      <c r="R881">
        <v>81</v>
      </c>
      <c r="S881">
        <v>32</v>
      </c>
      <c r="T881">
        <v>0.39506172839506171</v>
      </c>
      <c r="U881" t="s">
        <v>147</v>
      </c>
      <c r="V881">
        <v>0</v>
      </c>
    </row>
    <row r="882" spans="1:22" ht="13.5" customHeight="1">
      <c r="A882" s="73" t="s">
        <v>267</v>
      </c>
      <c r="B882" s="72" t="s">
        <v>146</v>
      </c>
      <c r="C882" s="73" t="s">
        <v>69</v>
      </c>
      <c r="D882" s="72" t="s">
        <v>367</v>
      </c>
      <c r="E882" s="72" t="s">
        <v>361</v>
      </c>
      <c r="F882" s="72" t="s">
        <v>108</v>
      </c>
      <c r="G882" s="73" t="s">
        <v>356</v>
      </c>
      <c r="H882" s="73" t="s">
        <v>50</v>
      </c>
      <c r="I882" s="72">
        <v>0</v>
      </c>
      <c r="J882" s="72">
        <v>46</v>
      </c>
      <c r="K882" s="72">
        <v>19</v>
      </c>
      <c r="L882" s="72">
        <v>48</v>
      </c>
      <c r="M882" s="72">
        <v>94</v>
      </c>
      <c r="N882" s="72">
        <v>207</v>
      </c>
      <c r="O882">
        <v>135350</v>
      </c>
      <c r="P882">
        <v>1.5293683043960103E-3</v>
      </c>
      <c r="Q882">
        <v>1.2915758497285608E-3</v>
      </c>
      <c r="R882">
        <v>175</v>
      </c>
      <c r="S882">
        <v>32</v>
      </c>
      <c r="T882">
        <v>0.18285714285714283</v>
      </c>
      <c r="U882" t="s">
        <v>147</v>
      </c>
      <c r="V882">
        <v>0</v>
      </c>
    </row>
    <row r="883" spans="1:22" ht="13.5" customHeight="1">
      <c r="A883" s="73" t="s">
        <v>267</v>
      </c>
      <c r="B883" s="72" t="s">
        <v>146</v>
      </c>
      <c r="C883" s="73" t="s">
        <v>69</v>
      </c>
      <c r="D883" s="72" t="s">
        <v>367</v>
      </c>
      <c r="E883" s="72" t="s">
        <v>360</v>
      </c>
      <c r="F883" s="72" t="s">
        <v>109</v>
      </c>
      <c r="G883" s="73" t="s">
        <v>51</v>
      </c>
      <c r="H883" s="73" t="s">
        <v>51</v>
      </c>
      <c r="I883" s="72">
        <v>0</v>
      </c>
      <c r="J883" s="72">
        <v>9</v>
      </c>
      <c r="K883" s="72">
        <v>3</v>
      </c>
      <c r="L883" s="72">
        <v>14</v>
      </c>
      <c r="M883" s="72">
        <v>5</v>
      </c>
      <c r="N883" s="72">
        <v>31</v>
      </c>
      <c r="O883">
        <v>139213</v>
      </c>
      <c r="P883">
        <v>2.2268035312794063E-4</v>
      </c>
      <c r="Q883">
        <v>6.0714918161349896E-5</v>
      </c>
      <c r="R883">
        <v>8</v>
      </c>
      <c r="S883">
        <v>23</v>
      </c>
      <c r="T883">
        <v>2.875</v>
      </c>
      <c r="U883" t="s">
        <v>147</v>
      </c>
      <c r="V883">
        <v>0</v>
      </c>
    </row>
    <row r="884" spans="1:22" ht="13.5" customHeight="1">
      <c r="A884" s="73" t="s">
        <v>267</v>
      </c>
      <c r="B884" s="72" t="s">
        <v>146</v>
      </c>
      <c r="C884" s="73" t="s">
        <v>69</v>
      </c>
      <c r="D884" s="72" t="s">
        <v>367</v>
      </c>
      <c r="E884" s="72" t="s">
        <v>361</v>
      </c>
      <c r="F884" s="72" t="s">
        <v>109</v>
      </c>
      <c r="G884" s="73" t="s">
        <v>51</v>
      </c>
      <c r="H884" s="73" t="s">
        <v>51</v>
      </c>
      <c r="I884" s="72">
        <v>0</v>
      </c>
      <c r="J884" s="72">
        <v>7</v>
      </c>
      <c r="K884" s="72">
        <v>4</v>
      </c>
      <c r="L884" s="72">
        <v>3</v>
      </c>
      <c r="M884" s="72">
        <v>8</v>
      </c>
      <c r="N884" s="72">
        <v>22</v>
      </c>
      <c r="O884">
        <v>135350</v>
      </c>
      <c r="P884">
        <v>1.6254155892131512E-4</v>
      </c>
      <c r="Q884">
        <v>7.0243040921588693E-5</v>
      </c>
      <c r="R884">
        <v>10</v>
      </c>
      <c r="S884">
        <v>12</v>
      </c>
      <c r="T884">
        <v>1.2000000000000002</v>
      </c>
      <c r="U884" t="s">
        <v>147</v>
      </c>
      <c r="V884">
        <v>0</v>
      </c>
    </row>
    <row r="885" spans="1:22" ht="13.5" customHeight="1">
      <c r="A885" s="73" t="s">
        <v>267</v>
      </c>
      <c r="B885" s="72" t="s">
        <v>148</v>
      </c>
      <c r="C885" s="73" t="s">
        <v>56</v>
      </c>
      <c r="D885" s="72" t="s">
        <v>366</v>
      </c>
      <c r="E885" s="72" t="s">
        <v>360</v>
      </c>
      <c r="F885" s="72" t="s">
        <v>78</v>
      </c>
      <c r="G885" s="73" t="s">
        <v>344</v>
      </c>
      <c r="H885" s="73" t="s">
        <v>35</v>
      </c>
      <c r="I885" s="72">
        <v>149</v>
      </c>
      <c r="J885" s="72">
        <v>120</v>
      </c>
      <c r="K885" s="72">
        <v>10</v>
      </c>
      <c r="L885" s="72">
        <v>1</v>
      </c>
      <c r="M885" s="72">
        <v>0</v>
      </c>
      <c r="N885" s="72">
        <v>280</v>
      </c>
      <c r="O885">
        <v>128307</v>
      </c>
      <c r="P885">
        <v>2.1822659714590786E-3</v>
      </c>
      <c r="Q885">
        <v>6.7803868389122836E-3</v>
      </c>
      <c r="R885">
        <v>870</v>
      </c>
      <c r="S885">
        <v>-590</v>
      </c>
      <c r="T885">
        <v>-0.67816091954022983</v>
      </c>
      <c r="U885" t="s">
        <v>149</v>
      </c>
      <c r="V885">
        <v>1</v>
      </c>
    </row>
    <row r="886" spans="1:22" ht="13.5" customHeight="1">
      <c r="A886" s="73" t="s">
        <v>267</v>
      </c>
      <c r="B886" s="72" t="s">
        <v>148</v>
      </c>
      <c r="C886" s="73" t="s">
        <v>56</v>
      </c>
      <c r="D886" s="72" t="s">
        <v>366</v>
      </c>
      <c r="E886" s="72" t="s">
        <v>361</v>
      </c>
      <c r="F886" s="72" t="s">
        <v>78</v>
      </c>
      <c r="G886" s="73" t="s">
        <v>344</v>
      </c>
      <c r="H886" s="73" t="s">
        <v>35</v>
      </c>
      <c r="I886" s="72">
        <v>105</v>
      </c>
      <c r="J886" s="72">
        <v>266</v>
      </c>
      <c r="K886" s="72">
        <v>30</v>
      </c>
      <c r="L886" s="72">
        <v>4</v>
      </c>
      <c r="M886" s="72">
        <v>0</v>
      </c>
      <c r="N886" s="72">
        <v>405</v>
      </c>
      <c r="O886">
        <v>121386</v>
      </c>
      <c r="P886">
        <v>3.3364638426177646E-3</v>
      </c>
      <c r="Q886">
        <v>9.7878252083859561E-3</v>
      </c>
      <c r="R886">
        <v>1188</v>
      </c>
      <c r="S886">
        <v>-783</v>
      </c>
      <c r="T886">
        <v>-0.65909090909090917</v>
      </c>
      <c r="U886" t="s">
        <v>149</v>
      </c>
      <c r="V886">
        <v>1</v>
      </c>
    </row>
    <row r="887" spans="1:22" ht="13.5" customHeight="1">
      <c r="A887" s="73" t="s">
        <v>267</v>
      </c>
      <c r="B887" s="72" t="s">
        <v>148</v>
      </c>
      <c r="C887" s="73" t="s">
        <v>56</v>
      </c>
      <c r="D887" s="72" t="s">
        <v>366</v>
      </c>
      <c r="E887" s="72" t="s">
        <v>360</v>
      </c>
      <c r="F887" s="72" t="s">
        <v>80</v>
      </c>
      <c r="G887" s="73" t="s">
        <v>26</v>
      </c>
      <c r="H887" s="73" t="s">
        <v>26</v>
      </c>
      <c r="I887" s="72">
        <v>0</v>
      </c>
      <c r="J887" s="72">
        <v>0</v>
      </c>
      <c r="K887" s="72">
        <v>0</v>
      </c>
      <c r="L887" s="72">
        <v>0</v>
      </c>
      <c r="M887" s="72">
        <v>0</v>
      </c>
      <c r="N887" s="72">
        <v>0</v>
      </c>
      <c r="O887">
        <v>128307</v>
      </c>
      <c r="P887">
        <v>0</v>
      </c>
      <c r="Q887">
        <v>9.5893151573268572E-4</v>
      </c>
      <c r="R887">
        <v>123</v>
      </c>
      <c r="S887">
        <v>-123</v>
      </c>
      <c r="T887">
        <v>-1</v>
      </c>
      <c r="U887" t="s">
        <v>149</v>
      </c>
      <c r="V887">
        <v>0</v>
      </c>
    </row>
    <row r="888" spans="1:22" ht="13.5" customHeight="1">
      <c r="A888" s="73" t="s">
        <v>267</v>
      </c>
      <c r="B888" s="72" t="s">
        <v>148</v>
      </c>
      <c r="C888" s="73" t="s">
        <v>56</v>
      </c>
      <c r="D888" s="72" t="s">
        <v>366</v>
      </c>
      <c r="E888" s="72" t="s">
        <v>361</v>
      </c>
      <c r="F888" s="72" t="s">
        <v>80</v>
      </c>
      <c r="G888" s="73" t="s">
        <v>26</v>
      </c>
      <c r="H888" s="73" t="s">
        <v>26</v>
      </c>
      <c r="I888" s="72">
        <v>0</v>
      </c>
      <c r="J888" s="72">
        <v>0</v>
      </c>
      <c r="K888" s="72">
        <v>0</v>
      </c>
      <c r="L888" s="72">
        <v>0</v>
      </c>
      <c r="M888" s="72">
        <v>0</v>
      </c>
      <c r="N888" s="72">
        <v>0</v>
      </c>
      <c r="O888">
        <v>121386</v>
      </c>
      <c r="P888">
        <v>0</v>
      </c>
      <c r="Q888">
        <v>2.0154466291270501E-3</v>
      </c>
      <c r="R888">
        <v>245</v>
      </c>
      <c r="S888">
        <v>-245</v>
      </c>
      <c r="T888">
        <v>-1</v>
      </c>
      <c r="U888" t="s">
        <v>149</v>
      </c>
      <c r="V888">
        <v>0</v>
      </c>
    </row>
    <row r="889" spans="1:22" ht="13.5" customHeight="1">
      <c r="A889" s="73" t="s">
        <v>267</v>
      </c>
      <c r="B889" s="72" t="s">
        <v>148</v>
      </c>
      <c r="C889" s="73" t="s">
        <v>56</v>
      </c>
      <c r="D889" s="72" t="s">
        <v>366</v>
      </c>
      <c r="E889" s="72" t="s">
        <v>360</v>
      </c>
      <c r="F889" s="72" t="s">
        <v>81</v>
      </c>
      <c r="G889" s="73" t="s">
        <v>28</v>
      </c>
      <c r="H889" s="73" t="s">
        <v>28</v>
      </c>
      <c r="I889" s="72">
        <v>28</v>
      </c>
      <c r="J889" s="72">
        <v>558</v>
      </c>
      <c r="K889" s="72">
        <v>1056</v>
      </c>
      <c r="L889" s="72">
        <v>2405</v>
      </c>
      <c r="M889" s="72">
        <v>2290</v>
      </c>
      <c r="N889" s="72">
        <v>6337</v>
      </c>
      <c r="O889">
        <v>128307</v>
      </c>
      <c r="P889">
        <v>4.9389355218343506E-2</v>
      </c>
      <c r="Q889">
        <v>3.3076831305177759E-2</v>
      </c>
      <c r="R889">
        <v>4244</v>
      </c>
      <c r="S889">
        <v>2093</v>
      </c>
      <c r="T889">
        <v>0.49316682375117815</v>
      </c>
      <c r="U889" t="s">
        <v>149</v>
      </c>
      <c r="V889">
        <v>0</v>
      </c>
    </row>
    <row r="890" spans="1:22" ht="13.5" customHeight="1">
      <c r="A890" s="73" t="s">
        <v>267</v>
      </c>
      <c r="B890" s="72" t="s">
        <v>148</v>
      </c>
      <c r="C890" s="73" t="s">
        <v>56</v>
      </c>
      <c r="D890" s="72" t="s">
        <v>366</v>
      </c>
      <c r="E890" s="72" t="s">
        <v>361</v>
      </c>
      <c r="F890" s="72" t="s">
        <v>81</v>
      </c>
      <c r="G890" s="73" t="s">
        <v>28</v>
      </c>
      <c r="H890" s="73" t="s">
        <v>28</v>
      </c>
      <c r="I890" s="72">
        <v>30</v>
      </c>
      <c r="J890" s="72">
        <v>938</v>
      </c>
      <c r="K890" s="72">
        <v>1526</v>
      </c>
      <c r="L890" s="72">
        <v>4203</v>
      </c>
      <c r="M890" s="72">
        <v>5080</v>
      </c>
      <c r="N890" s="72">
        <v>11777</v>
      </c>
      <c r="O890">
        <v>121386</v>
      </c>
      <c r="P890">
        <v>9.7021073270393623E-2</v>
      </c>
      <c r="Q890">
        <v>5.7872255065076053E-2</v>
      </c>
      <c r="R890">
        <v>7025</v>
      </c>
      <c r="S890">
        <v>4752</v>
      </c>
      <c r="T890">
        <v>0.6764412811387901</v>
      </c>
      <c r="U890" t="s">
        <v>149</v>
      </c>
      <c r="V890">
        <v>1</v>
      </c>
    </row>
    <row r="891" spans="1:22" ht="13.5" customHeight="1">
      <c r="A891" s="73" t="s">
        <v>267</v>
      </c>
      <c r="B891" s="72" t="s">
        <v>148</v>
      </c>
      <c r="C891" s="73" t="s">
        <v>56</v>
      </c>
      <c r="D891" s="72" t="s">
        <v>366</v>
      </c>
      <c r="E891" s="72" t="s">
        <v>360</v>
      </c>
      <c r="F891" s="72" t="s">
        <v>82</v>
      </c>
      <c r="G891" s="73" t="s">
        <v>41</v>
      </c>
      <c r="H891" s="73" t="s">
        <v>41</v>
      </c>
      <c r="I891" s="72">
        <v>36</v>
      </c>
      <c r="J891" s="72">
        <v>19</v>
      </c>
      <c r="K891" s="72">
        <v>2</v>
      </c>
      <c r="L891" s="72">
        <v>0</v>
      </c>
      <c r="M891" s="72">
        <v>0</v>
      </c>
      <c r="N891" s="72">
        <v>57</v>
      </c>
      <c r="O891">
        <v>128307</v>
      </c>
      <c r="P891">
        <v>4.4424700133274098E-4</v>
      </c>
      <c r="Q891">
        <v>2.2986359032561615E-4</v>
      </c>
      <c r="R891">
        <v>29</v>
      </c>
      <c r="S891">
        <v>28</v>
      </c>
      <c r="T891">
        <v>0.96551724137931028</v>
      </c>
      <c r="U891" t="s">
        <v>149</v>
      </c>
      <c r="V891">
        <v>0</v>
      </c>
    </row>
    <row r="892" spans="1:22" ht="13.5" customHeight="1">
      <c r="A892" s="73" t="s">
        <v>267</v>
      </c>
      <c r="B892" s="72" t="s">
        <v>148</v>
      </c>
      <c r="C892" s="73" t="s">
        <v>56</v>
      </c>
      <c r="D892" s="72" t="s">
        <v>366</v>
      </c>
      <c r="E892" s="72" t="s">
        <v>361</v>
      </c>
      <c r="F892" s="72" t="s">
        <v>82</v>
      </c>
      <c r="G892" s="73" t="s">
        <v>41</v>
      </c>
      <c r="H892" s="73" t="s">
        <v>41</v>
      </c>
      <c r="I892" s="72">
        <v>25</v>
      </c>
      <c r="J892" s="72">
        <v>8</v>
      </c>
      <c r="K892" s="72">
        <v>33</v>
      </c>
      <c r="L892" s="72">
        <v>0</v>
      </c>
      <c r="M892" s="72">
        <v>0</v>
      </c>
      <c r="N892" s="72">
        <v>66</v>
      </c>
      <c r="O892">
        <v>121386</v>
      </c>
      <c r="P892">
        <v>5.4372003361178385E-4</v>
      </c>
      <c r="Q892">
        <v>1.7732203200915994E-4</v>
      </c>
      <c r="R892">
        <v>22</v>
      </c>
      <c r="S892">
        <v>44</v>
      </c>
      <c r="T892">
        <v>2</v>
      </c>
      <c r="U892" t="s">
        <v>149</v>
      </c>
      <c r="V892">
        <v>0</v>
      </c>
    </row>
    <row r="893" spans="1:22" ht="13.5" customHeight="1">
      <c r="A893" s="73" t="s">
        <v>267</v>
      </c>
      <c r="B893" s="72" t="s">
        <v>148</v>
      </c>
      <c r="C893" s="73" t="s">
        <v>56</v>
      </c>
      <c r="D893" s="72" t="s">
        <v>366</v>
      </c>
      <c r="E893" s="72" t="s">
        <v>360</v>
      </c>
      <c r="F893" s="72" t="s">
        <v>83</v>
      </c>
      <c r="G893" s="73" t="s">
        <v>27</v>
      </c>
      <c r="H893" s="73" t="s">
        <v>27</v>
      </c>
      <c r="I893" s="72">
        <v>6</v>
      </c>
      <c r="J893" s="72">
        <v>79</v>
      </c>
      <c r="K893" s="72">
        <v>53</v>
      </c>
      <c r="L893" s="72">
        <v>52</v>
      </c>
      <c r="M893" s="72">
        <v>50</v>
      </c>
      <c r="N893" s="72">
        <v>240</v>
      </c>
      <c r="O893">
        <v>128307</v>
      </c>
      <c r="P893">
        <v>1.8705136898220674E-3</v>
      </c>
      <c r="Q893">
        <v>1.1184681460272012E-3</v>
      </c>
      <c r="R893">
        <v>144</v>
      </c>
      <c r="S893">
        <v>96</v>
      </c>
      <c r="T893">
        <v>0.66666666666666674</v>
      </c>
      <c r="U893" t="s">
        <v>149</v>
      </c>
      <c r="V893">
        <v>0</v>
      </c>
    </row>
    <row r="894" spans="1:22" ht="13.5" customHeight="1">
      <c r="A894" s="73" t="s">
        <v>267</v>
      </c>
      <c r="B894" s="72" t="s">
        <v>148</v>
      </c>
      <c r="C894" s="73" t="s">
        <v>56</v>
      </c>
      <c r="D894" s="72" t="s">
        <v>366</v>
      </c>
      <c r="E894" s="72" t="s">
        <v>361</v>
      </c>
      <c r="F894" s="72" t="s">
        <v>83</v>
      </c>
      <c r="G894" s="73" t="s">
        <v>27</v>
      </c>
      <c r="H894" s="73" t="s">
        <v>27</v>
      </c>
      <c r="I894" s="72">
        <v>5</v>
      </c>
      <c r="J894" s="72">
        <v>104</v>
      </c>
      <c r="K894" s="72">
        <v>170</v>
      </c>
      <c r="L894" s="72">
        <v>95</v>
      </c>
      <c r="M894" s="72">
        <v>77</v>
      </c>
      <c r="N894" s="72">
        <v>451</v>
      </c>
      <c r="O894">
        <v>121386</v>
      </c>
      <c r="P894">
        <v>3.7154202296805234E-3</v>
      </c>
      <c r="Q894">
        <v>1.8065455767641828E-3</v>
      </c>
      <c r="R894">
        <v>219</v>
      </c>
      <c r="S894">
        <v>232</v>
      </c>
      <c r="T894">
        <v>1.0593607305936072</v>
      </c>
      <c r="U894" t="s">
        <v>149</v>
      </c>
      <c r="V894">
        <v>0</v>
      </c>
    </row>
    <row r="895" spans="1:22" ht="13.5" customHeight="1">
      <c r="A895" s="73" t="s">
        <v>267</v>
      </c>
      <c r="B895" s="72" t="s">
        <v>148</v>
      </c>
      <c r="C895" s="73" t="s">
        <v>56</v>
      </c>
      <c r="D895" s="72" t="s">
        <v>366</v>
      </c>
      <c r="E895" s="72" t="s">
        <v>360</v>
      </c>
      <c r="F895" s="72" t="s">
        <v>84</v>
      </c>
      <c r="G895" s="73" t="s">
        <v>345</v>
      </c>
      <c r="H895" s="73" t="s">
        <v>33</v>
      </c>
      <c r="I895" s="72">
        <v>86</v>
      </c>
      <c r="J895" s="72">
        <v>522</v>
      </c>
      <c r="K895" s="72">
        <v>336</v>
      </c>
      <c r="L895" s="72">
        <v>436</v>
      </c>
      <c r="M895" s="72">
        <v>275</v>
      </c>
      <c r="N895" s="72">
        <v>1655</v>
      </c>
      <c r="O895">
        <v>128307</v>
      </c>
      <c r="P895">
        <v>1.289875065273134E-2</v>
      </c>
      <c r="Q895">
        <v>1.1385225846706067E-2</v>
      </c>
      <c r="R895">
        <v>1461</v>
      </c>
      <c r="S895">
        <v>194</v>
      </c>
      <c r="T895">
        <v>0.13278576317590685</v>
      </c>
      <c r="U895" t="s">
        <v>149</v>
      </c>
      <c r="V895">
        <v>0</v>
      </c>
    </row>
    <row r="896" spans="1:22" ht="13.5" customHeight="1">
      <c r="A896" s="73" t="s">
        <v>267</v>
      </c>
      <c r="B896" s="72" t="s">
        <v>148</v>
      </c>
      <c r="C896" s="73" t="s">
        <v>56</v>
      </c>
      <c r="D896" s="72" t="s">
        <v>366</v>
      </c>
      <c r="E896" s="72" t="s">
        <v>361</v>
      </c>
      <c r="F896" s="72" t="s">
        <v>84</v>
      </c>
      <c r="G896" s="73" t="s">
        <v>345</v>
      </c>
      <c r="H896" s="73" t="s">
        <v>33</v>
      </c>
      <c r="I896" s="72">
        <v>58</v>
      </c>
      <c r="J896" s="72">
        <v>544</v>
      </c>
      <c r="K896" s="72">
        <v>882</v>
      </c>
      <c r="L896" s="72">
        <v>439</v>
      </c>
      <c r="M896" s="72">
        <v>479</v>
      </c>
      <c r="N896" s="72">
        <v>2402</v>
      </c>
      <c r="O896">
        <v>121386</v>
      </c>
      <c r="P896">
        <v>1.9788113950537953E-2</v>
      </c>
      <c r="Q896">
        <v>1.5026146348404538E-2</v>
      </c>
      <c r="R896">
        <v>1824</v>
      </c>
      <c r="S896">
        <v>578</v>
      </c>
      <c r="T896">
        <v>0.3168859649122806</v>
      </c>
      <c r="U896" t="s">
        <v>149</v>
      </c>
      <c r="V896">
        <v>0</v>
      </c>
    </row>
    <row r="897" spans="1:22" ht="13.5" customHeight="1">
      <c r="A897" s="73" t="s">
        <v>267</v>
      </c>
      <c r="B897" s="72" t="s">
        <v>148</v>
      </c>
      <c r="C897" s="73" t="s">
        <v>56</v>
      </c>
      <c r="D897" s="72" t="s">
        <v>366</v>
      </c>
      <c r="E897" s="72" t="s">
        <v>360</v>
      </c>
      <c r="F897" s="72" t="s">
        <v>85</v>
      </c>
      <c r="G897" s="73" t="s">
        <v>346</v>
      </c>
      <c r="H897" s="73" t="s">
        <v>25</v>
      </c>
      <c r="I897" s="72">
        <v>39</v>
      </c>
      <c r="J897" s="72">
        <v>196</v>
      </c>
      <c r="K897" s="72">
        <v>186</v>
      </c>
      <c r="L897" s="72">
        <v>322</v>
      </c>
      <c r="M897" s="72">
        <v>309</v>
      </c>
      <c r="N897" s="72">
        <v>1052</v>
      </c>
      <c r="O897">
        <v>128307</v>
      </c>
      <c r="P897">
        <v>8.1990850070533961E-3</v>
      </c>
      <c r="Q897">
        <v>3.8479089328219231E-3</v>
      </c>
      <c r="R897">
        <v>494</v>
      </c>
      <c r="S897">
        <v>558</v>
      </c>
      <c r="T897">
        <v>1.1295546558704452</v>
      </c>
      <c r="U897" t="s">
        <v>149</v>
      </c>
      <c r="V897">
        <v>1</v>
      </c>
    </row>
    <row r="898" spans="1:22" ht="13.5" customHeight="1">
      <c r="A898" s="73" t="s">
        <v>267</v>
      </c>
      <c r="B898" s="72" t="s">
        <v>148</v>
      </c>
      <c r="C898" s="73" t="s">
        <v>56</v>
      </c>
      <c r="D898" s="72" t="s">
        <v>366</v>
      </c>
      <c r="E898" s="72" t="s">
        <v>361</v>
      </c>
      <c r="F898" s="72" t="s">
        <v>85</v>
      </c>
      <c r="G898" s="73" t="s">
        <v>346</v>
      </c>
      <c r="H898" s="73" t="s">
        <v>25</v>
      </c>
      <c r="I898" s="72">
        <v>22</v>
      </c>
      <c r="J898" s="72">
        <v>281</v>
      </c>
      <c r="K898" s="72">
        <v>535</v>
      </c>
      <c r="L898" s="72">
        <v>609</v>
      </c>
      <c r="M898" s="72">
        <v>948</v>
      </c>
      <c r="N898" s="72">
        <v>2395</v>
      </c>
      <c r="O898">
        <v>121386</v>
      </c>
      <c r="P898">
        <v>1.9730446674245793E-2</v>
      </c>
      <c r="Q898">
        <v>8.4250239252977518E-3</v>
      </c>
      <c r="R898">
        <v>1023</v>
      </c>
      <c r="S898">
        <v>1372</v>
      </c>
      <c r="T898">
        <v>1.3411534701857284</v>
      </c>
      <c r="U898" t="s">
        <v>149</v>
      </c>
      <c r="V898">
        <v>1</v>
      </c>
    </row>
    <row r="899" spans="1:22" ht="13.5" customHeight="1">
      <c r="A899" s="73" t="s">
        <v>267</v>
      </c>
      <c r="B899" s="72" t="s">
        <v>148</v>
      </c>
      <c r="C899" s="73" t="s">
        <v>56</v>
      </c>
      <c r="D899" s="72" t="s">
        <v>366</v>
      </c>
      <c r="E899" s="72" t="s">
        <v>360</v>
      </c>
      <c r="F899" s="72" t="s">
        <v>86</v>
      </c>
      <c r="G899" s="73" t="s">
        <v>347</v>
      </c>
      <c r="H899" s="73" t="s">
        <v>40</v>
      </c>
      <c r="I899" s="72">
        <v>6</v>
      </c>
      <c r="J899" s="72">
        <v>64</v>
      </c>
      <c r="K899" s="72">
        <v>70</v>
      </c>
      <c r="L899" s="72">
        <v>39</v>
      </c>
      <c r="M899" s="72">
        <v>9</v>
      </c>
      <c r="N899" s="72">
        <v>188</v>
      </c>
      <c r="O899">
        <v>128307</v>
      </c>
      <c r="P899">
        <v>1.4652357236939527E-3</v>
      </c>
      <c r="Q899">
        <v>1.340586000038578E-3</v>
      </c>
      <c r="R899">
        <v>172</v>
      </c>
      <c r="S899">
        <v>16</v>
      </c>
      <c r="T899">
        <v>9.3023255813953432E-2</v>
      </c>
      <c r="U899" t="s">
        <v>149</v>
      </c>
      <c r="V899">
        <v>0</v>
      </c>
    </row>
    <row r="900" spans="1:22" ht="13.5" customHeight="1">
      <c r="A900" s="73" t="s">
        <v>267</v>
      </c>
      <c r="B900" s="72" t="s">
        <v>148</v>
      </c>
      <c r="C900" s="73" t="s">
        <v>56</v>
      </c>
      <c r="D900" s="72" t="s">
        <v>366</v>
      </c>
      <c r="E900" s="72" t="s">
        <v>361</v>
      </c>
      <c r="F900" s="72" t="s">
        <v>86</v>
      </c>
      <c r="G900" s="73" t="s">
        <v>347</v>
      </c>
      <c r="H900" s="73" t="s">
        <v>40</v>
      </c>
      <c r="I900" s="72">
        <v>10</v>
      </c>
      <c r="J900" s="72">
        <v>115</v>
      </c>
      <c r="K900" s="72">
        <v>0</v>
      </c>
      <c r="L900" s="72">
        <v>24</v>
      </c>
      <c r="M900" s="72">
        <v>9</v>
      </c>
      <c r="N900" s="72">
        <v>158</v>
      </c>
      <c r="O900">
        <v>121386</v>
      </c>
      <c r="P900">
        <v>1.3016328077373009E-3</v>
      </c>
      <c r="Q900">
        <v>1.3016328077373009E-3</v>
      </c>
      <c r="R900">
        <v>158</v>
      </c>
      <c r="S900">
        <v>0</v>
      </c>
      <c r="T900">
        <v>0</v>
      </c>
      <c r="U900" t="s">
        <v>149</v>
      </c>
      <c r="V900">
        <v>0</v>
      </c>
    </row>
    <row r="901" spans="1:22" ht="13.5" customHeight="1">
      <c r="A901" s="73" t="s">
        <v>267</v>
      </c>
      <c r="B901" s="72" t="s">
        <v>148</v>
      </c>
      <c r="C901" s="73" t="s">
        <v>56</v>
      </c>
      <c r="D901" s="72" t="s">
        <v>366</v>
      </c>
      <c r="E901" s="72" t="s">
        <v>360</v>
      </c>
      <c r="F901" s="72" t="s">
        <v>87</v>
      </c>
      <c r="G901" s="73" t="s">
        <v>348</v>
      </c>
      <c r="H901" s="73" t="s">
        <v>38</v>
      </c>
      <c r="I901" s="72">
        <v>19</v>
      </c>
      <c r="J901" s="72">
        <v>156</v>
      </c>
      <c r="K901" s="72">
        <v>70</v>
      </c>
      <c r="L901" s="72">
        <v>46</v>
      </c>
      <c r="M901" s="72">
        <v>18</v>
      </c>
      <c r="N901" s="72">
        <v>309</v>
      </c>
      <c r="O901">
        <v>128307</v>
      </c>
      <c r="P901">
        <v>2.4082863756459119E-3</v>
      </c>
      <c r="Q901">
        <v>1.4119820533122197E-3</v>
      </c>
      <c r="R901">
        <v>181</v>
      </c>
      <c r="S901">
        <v>128</v>
      </c>
      <c r="T901">
        <v>0.70718232044198892</v>
      </c>
      <c r="U901" t="s">
        <v>149</v>
      </c>
      <c r="V901">
        <v>0</v>
      </c>
    </row>
    <row r="902" spans="1:22" ht="13.5" customHeight="1">
      <c r="A902" s="73" t="s">
        <v>267</v>
      </c>
      <c r="B902" s="72" t="s">
        <v>148</v>
      </c>
      <c r="C902" s="73" t="s">
        <v>56</v>
      </c>
      <c r="D902" s="72" t="s">
        <v>366</v>
      </c>
      <c r="E902" s="72" t="s">
        <v>361</v>
      </c>
      <c r="F902" s="72" t="s">
        <v>87</v>
      </c>
      <c r="G902" s="73" t="s">
        <v>348</v>
      </c>
      <c r="H902" s="73" t="s">
        <v>38</v>
      </c>
      <c r="I902" s="72">
        <v>7</v>
      </c>
      <c r="J902" s="72">
        <v>148</v>
      </c>
      <c r="K902" s="72">
        <v>232</v>
      </c>
      <c r="L902" s="72">
        <v>31</v>
      </c>
      <c r="M902" s="72">
        <v>16</v>
      </c>
      <c r="N902" s="72">
        <v>434</v>
      </c>
      <c r="O902">
        <v>121386</v>
      </c>
      <c r="P902">
        <v>3.5753711301138515E-3</v>
      </c>
      <c r="Q902">
        <v>1.2779467655300485E-3</v>
      </c>
      <c r="R902">
        <v>155</v>
      </c>
      <c r="S902">
        <v>279</v>
      </c>
      <c r="T902">
        <v>1.7999999999999998</v>
      </c>
      <c r="U902" t="s">
        <v>149</v>
      </c>
      <c r="V902">
        <v>0</v>
      </c>
    </row>
    <row r="903" spans="1:22" ht="13.5" customHeight="1">
      <c r="A903" s="73" t="s">
        <v>267</v>
      </c>
      <c r="B903" s="72" t="s">
        <v>148</v>
      </c>
      <c r="C903" s="73" t="s">
        <v>56</v>
      </c>
      <c r="D903" s="72" t="s">
        <v>366</v>
      </c>
      <c r="E903" s="72" t="s">
        <v>360</v>
      </c>
      <c r="F903" s="72" t="s">
        <v>88</v>
      </c>
      <c r="G903" s="73" t="s">
        <v>349</v>
      </c>
      <c r="H903" s="73" t="s">
        <v>34</v>
      </c>
      <c r="I903" s="72">
        <v>32</v>
      </c>
      <c r="J903" s="72">
        <v>91</v>
      </c>
      <c r="K903" s="72">
        <v>33</v>
      </c>
      <c r="L903" s="72">
        <v>43</v>
      </c>
      <c r="M903" s="72">
        <v>31</v>
      </c>
      <c r="N903" s="72">
        <v>230</v>
      </c>
      <c r="O903">
        <v>128307</v>
      </c>
      <c r="P903">
        <v>1.7925756194128145E-3</v>
      </c>
      <c r="Q903">
        <v>1.1176036370409718E-3</v>
      </c>
      <c r="R903">
        <v>143</v>
      </c>
      <c r="S903">
        <v>87</v>
      </c>
      <c r="T903">
        <v>0.60839160839160833</v>
      </c>
      <c r="U903" t="s">
        <v>149</v>
      </c>
      <c r="V903">
        <v>0</v>
      </c>
    </row>
    <row r="904" spans="1:22" ht="13.5" customHeight="1">
      <c r="A904" s="73" t="s">
        <v>267</v>
      </c>
      <c r="B904" s="72" t="s">
        <v>148</v>
      </c>
      <c r="C904" s="73" t="s">
        <v>56</v>
      </c>
      <c r="D904" s="72" t="s">
        <v>366</v>
      </c>
      <c r="E904" s="72" t="s">
        <v>361</v>
      </c>
      <c r="F904" s="72" t="s">
        <v>88</v>
      </c>
      <c r="G904" s="73" t="s">
        <v>349</v>
      </c>
      <c r="H904" s="73" t="s">
        <v>34</v>
      </c>
      <c r="I904" s="72">
        <v>12</v>
      </c>
      <c r="J904" s="72">
        <v>89</v>
      </c>
      <c r="K904" s="72">
        <v>35</v>
      </c>
      <c r="L904" s="72">
        <v>51</v>
      </c>
      <c r="M904" s="72">
        <v>43</v>
      </c>
      <c r="N904" s="72">
        <v>230</v>
      </c>
      <c r="O904">
        <v>121386</v>
      </c>
      <c r="P904">
        <v>1.8947819353137925E-3</v>
      </c>
      <c r="Q904">
        <v>1.2230512595980576E-3</v>
      </c>
      <c r="R904">
        <v>148</v>
      </c>
      <c r="S904">
        <v>82</v>
      </c>
      <c r="T904">
        <v>0.55405405405405395</v>
      </c>
      <c r="U904" t="s">
        <v>149</v>
      </c>
      <c r="V904">
        <v>0</v>
      </c>
    </row>
    <row r="905" spans="1:22" ht="13.5" customHeight="1">
      <c r="A905" s="73" t="s">
        <v>267</v>
      </c>
      <c r="B905" s="72" t="s">
        <v>148</v>
      </c>
      <c r="C905" s="73" t="s">
        <v>56</v>
      </c>
      <c r="D905" s="72" t="s">
        <v>366</v>
      </c>
      <c r="E905" s="72" t="s">
        <v>360</v>
      </c>
      <c r="F905" s="72" t="s">
        <v>89</v>
      </c>
      <c r="G905" s="73" t="s">
        <v>350</v>
      </c>
      <c r="H905" s="73" t="s">
        <v>39</v>
      </c>
      <c r="I905" s="72">
        <v>0</v>
      </c>
      <c r="J905" s="72">
        <v>8</v>
      </c>
      <c r="K905" s="72">
        <v>10</v>
      </c>
      <c r="L905" s="72">
        <v>13</v>
      </c>
      <c r="M905" s="72">
        <v>6</v>
      </c>
      <c r="N905" s="72">
        <v>37</v>
      </c>
      <c r="O905">
        <v>128307</v>
      </c>
      <c r="P905">
        <v>2.8837086051423537E-4</v>
      </c>
      <c r="Q905">
        <v>1.5175508049617312E-4</v>
      </c>
      <c r="R905">
        <v>19</v>
      </c>
      <c r="S905">
        <v>18</v>
      </c>
      <c r="T905">
        <v>0.94736842105263164</v>
      </c>
      <c r="U905" t="s">
        <v>149</v>
      </c>
      <c r="V905">
        <v>0</v>
      </c>
    </row>
    <row r="906" spans="1:22" ht="13.5" customHeight="1">
      <c r="A906" s="73" t="s">
        <v>267</v>
      </c>
      <c r="B906" s="72" t="s">
        <v>148</v>
      </c>
      <c r="C906" s="73" t="s">
        <v>56</v>
      </c>
      <c r="D906" s="72" t="s">
        <v>366</v>
      </c>
      <c r="E906" s="72" t="s">
        <v>361</v>
      </c>
      <c r="F906" s="72" t="s">
        <v>89</v>
      </c>
      <c r="G906" s="73" t="s">
        <v>350</v>
      </c>
      <c r="H906" s="73" t="s">
        <v>39</v>
      </c>
      <c r="I906" s="72">
        <v>0</v>
      </c>
      <c r="J906" s="72">
        <v>7</v>
      </c>
      <c r="K906" s="72">
        <v>6</v>
      </c>
      <c r="L906" s="72">
        <v>14</v>
      </c>
      <c r="M906" s="72">
        <v>10</v>
      </c>
      <c r="N906" s="72">
        <v>37</v>
      </c>
      <c r="O906">
        <v>121386</v>
      </c>
      <c r="P906">
        <v>3.0481274611569701E-4</v>
      </c>
      <c r="Q906">
        <v>2.0551288308885864E-4</v>
      </c>
      <c r="R906">
        <v>25</v>
      </c>
      <c r="S906">
        <v>12</v>
      </c>
      <c r="T906">
        <v>0.48</v>
      </c>
      <c r="U906" t="s">
        <v>149</v>
      </c>
      <c r="V906">
        <v>0</v>
      </c>
    </row>
    <row r="907" spans="1:22" ht="13.5" customHeight="1">
      <c r="A907" s="73" t="s">
        <v>267</v>
      </c>
      <c r="B907" s="72" t="s">
        <v>148</v>
      </c>
      <c r="C907" s="73" t="s">
        <v>56</v>
      </c>
      <c r="D907" s="72" t="s">
        <v>366</v>
      </c>
      <c r="E907" s="72" t="s">
        <v>360</v>
      </c>
      <c r="F907" s="72" t="s">
        <v>90</v>
      </c>
      <c r="G907" s="73" t="s">
        <v>351</v>
      </c>
      <c r="H907" s="73" t="s">
        <v>37</v>
      </c>
      <c r="I907" s="72">
        <v>16</v>
      </c>
      <c r="J907" s="72">
        <v>99</v>
      </c>
      <c r="K907" s="72">
        <v>28</v>
      </c>
      <c r="L907" s="72">
        <v>14</v>
      </c>
      <c r="M907" s="72">
        <v>2</v>
      </c>
      <c r="N907" s="72">
        <v>159</v>
      </c>
      <c r="O907">
        <v>128307</v>
      </c>
      <c r="P907">
        <v>1.2392153195071197E-3</v>
      </c>
      <c r="Q907">
        <v>5.6475732480023276E-4</v>
      </c>
      <c r="R907">
        <v>72</v>
      </c>
      <c r="S907">
        <v>87</v>
      </c>
      <c r="T907">
        <v>1.2083333333333335</v>
      </c>
      <c r="U907" t="s">
        <v>149</v>
      </c>
      <c r="V907">
        <v>0</v>
      </c>
    </row>
    <row r="908" spans="1:22" ht="13.5" customHeight="1">
      <c r="A908" s="73" t="s">
        <v>267</v>
      </c>
      <c r="B908" s="72" t="s">
        <v>148</v>
      </c>
      <c r="C908" s="73" t="s">
        <v>56</v>
      </c>
      <c r="D908" s="72" t="s">
        <v>366</v>
      </c>
      <c r="E908" s="72" t="s">
        <v>361</v>
      </c>
      <c r="F908" s="72" t="s">
        <v>90</v>
      </c>
      <c r="G908" s="73" t="s">
        <v>351</v>
      </c>
      <c r="H908" s="73" t="s">
        <v>37</v>
      </c>
      <c r="I908" s="72">
        <v>8</v>
      </c>
      <c r="J908" s="72">
        <v>79</v>
      </c>
      <c r="K908" s="72">
        <v>21</v>
      </c>
      <c r="L908" s="72">
        <v>17</v>
      </c>
      <c r="M908" s="72">
        <v>8</v>
      </c>
      <c r="N908" s="72">
        <v>133</v>
      </c>
      <c r="O908">
        <v>121386</v>
      </c>
      <c r="P908">
        <v>1.0956782495510191E-3</v>
      </c>
      <c r="Q908">
        <v>5.7015251579797593E-4</v>
      </c>
      <c r="R908">
        <v>69</v>
      </c>
      <c r="S908">
        <v>64</v>
      </c>
      <c r="T908">
        <v>0.92753623188405787</v>
      </c>
      <c r="U908" t="s">
        <v>149</v>
      </c>
      <c r="V908">
        <v>0</v>
      </c>
    </row>
    <row r="909" spans="1:22" ht="13.5" customHeight="1">
      <c r="A909" s="73" t="s">
        <v>267</v>
      </c>
      <c r="B909" s="72" t="s">
        <v>148</v>
      </c>
      <c r="C909" s="73" t="s">
        <v>56</v>
      </c>
      <c r="D909" s="72" t="s">
        <v>366</v>
      </c>
      <c r="E909" s="72" t="s">
        <v>360</v>
      </c>
      <c r="F909" s="72" t="s">
        <v>91</v>
      </c>
      <c r="G909" s="73" t="s">
        <v>352</v>
      </c>
      <c r="H909" s="73" t="s">
        <v>29</v>
      </c>
      <c r="I909" s="72">
        <v>30</v>
      </c>
      <c r="J909" s="72">
        <v>190</v>
      </c>
      <c r="K909" s="72">
        <v>93</v>
      </c>
      <c r="L909" s="72">
        <v>14</v>
      </c>
      <c r="M909" s="72">
        <v>106</v>
      </c>
      <c r="N909" s="72">
        <v>433</v>
      </c>
      <c r="O909">
        <v>128307</v>
      </c>
      <c r="P909">
        <v>3.3747184487206467E-3</v>
      </c>
      <c r="Q909">
        <v>3.4150560725363876E-3</v>
      </c>
      <c r="R909">
        <v>438</v>
      </c>
      <c r="S909">
        <v>-5</v>
      </c>
      <c r="T909">
        <v>-1.1415525114155223E-2</v>
      </c>
      <c r="U909" t="s">
        <v>149</v>
      </c>
      <c r="V909">
        <v>0</v>
      </c>
    </row>
    <row r="910" spans="1:22" ht="13.5" customHeight="1">
      <c r="A910" s="73" t="s">
        <v>267</v>
      </c>
      <c r="B910" s="72" t="s">
        <v>148</v>
      </c>
      <c r="C910" s="73" t="s">
        <v>56</v>
      </c>
      <c r="D910" s="72" t="s">
        <v>366</v>
      </c>
      <c r="E910" s="72" t="s">
        <v>361</v>
      </c>
      <c r="F910" s="72" t="s">
        <v>91</v>
      </c>
      <c r="G910" s="73" t="s">
        <v>352</v>
      </c>
      <c r="H910" s="73" t="s">
        <v>29</v>
      </c>
      <c r="I910" s="72">
        <v>15</v>
      </c>
      <c r="J910" s="72">
        <v>132</v>
      </c>
      <c r="K910" s="72">
        <v>58</v>
      </c>
      <c r="L910" s="72">
        <v>17</v>
      </c>
      <c r="M910" s="72">
        <v>146</v>
      </c>
      <c r="N910" s="72">
        <v>368</v>
      </c>
      <c r="O910">
        <v>121386</v>
      </c>
      <c r="P910">
        <v>3.0316510965020678E-3</v>
      </c>
      <c r="Q910">
        <v>3.3231791747438382E-3</v>
      </c>
      <c r="R910">
        <v>403</v>
      </c>
      <c r="S910">
        <v>-35</v>
      </c>
      <c r="T910">
        <v>-8.6848635235732052E-2</v>
      </c>
      <c r="U910" t="s">
        <v>149</v>
      </c>
      <c r="V910">
        <v>0</v>
      </c>
    </row>
    <row r="911" spans="1:22" ht="13.5" customHeight="1">
      <c r="A911" s="73" t="s">
        <v>267</v>
      </c>
      <c r="B911" s="72" t="s">
        <v>148</v>
      </c>
      <c r="C911" s="73" t="s">
        <v>56</v>
      </c>
      <c r="D911" s="72" t="s">
        <v>366</v>
      </c>
      <c r="E911" s="72" t="s">
        <v>360</v>
      </c>
      <c r="F911" s="72" t="s">
        <v>92</v>
      </c>
      <c r="G911" s="73" t="s">
        <v>353</v>
      </c>
      <c r="H911" s="73" t="s">
        <v>30</v>
      </c>
      <c r="I911" s="72">
        <v>1</v>
      </c>
      <c r="J911" s="72">
        <v>97</v>
      </c>
      <c r="K911" s="72">
        <v>58</v>
      </c>
      <c r="L911" s="72">
        <v>112</v>
      </c>
      <c r="M911" s="72">
        <v>118</v>
      </c>
      <c r="N911" s="72">
        <v>386</v>
      </c>
      <c r="O911">
        <v>128307</v>
      </c>
      <c r="P911">
        <v>3.0084095177971585E-3</v>
      </c>
      <c r="Q911">
        <v>1.4829141023426633E-3</v>
      </c>
      <c r="R911">
        <v>190</v>
      </c>
      <c r="S911">
        <v>196</v>
      </c>
      <c r="T911">
        <v>1.0315789473684212</v>
      </c>
      <c r="U911" t="s">
        <v>149</v>
      </c>
      <c r="V911">
        <v>0</v>
      </c>
    </row>
    <row r="912" spans="1:22" ht="13.5" customHeight="1">
      <c r="A912" s="73" t="s">
        <v>267</v>
      </c>
      <c r="B912" s="72" t="s">
        <v>148</v>
      </c>
      <c r="C912" s="73" t="s">
        <v>56</v>
      </c>
      <c r="D912" s="72" t="s">
        <v>366</v>
      </c>
      <c r="E912" s="72" t="s">
        <v>361</v>
      </c>
      <c r="F912" s="72" t="s">
        <v>92</v>
      </c>
      <c r="G912" s="73" t="s">
        <v>353</v>
      </c>
      <c r="H912" s="73" t="s">
        <v>30</v>
      </c>
      <c r="I912" s="72">
        <v>2</v>
      </c>
      <c r="J912" s="72">
        <v>178</v>
      </c>
      <c r="K912" s="72">
        <v>86</v>
      </c>
      <c r="L912" s="72">
        <v>201</v>
      </c>
      <c r="M912" s="72">
        <v>211</v>
      </c>
      <c r="N912" s="72">
        <v>678</v>
      </c>
      <c r="O912">
        <v>121386</v>
      </c>
      <c r="P912">
        <v>5.585487618011962E-3</v>
      </c>
      <c r="Q912">
        <v>2.6386975787045489E-3</v>
      </c>
      <c r="R912">
        <v>320</v>
      </c>
      <c r="S912">
        <v>358</v>
      </c>
      <c r="T912">
        <v>1.1187499999999999</v>
      </c>
      <c r="U912" t="s">
        <v>149</v>
      </c>
      <c r="V912">
        <v>0</v>
      </c>
    </row>
    <row r="913" spans="1:22" ht="13.5" customHeight="1">
      <c r="A913" s="73" t="s">
        <v>267</v>
      </c>
      <c r="B913" s="72" t="s">
        <v>148</v>
      </c>
      <c r="C913" s="73" t="s">
        <v>56</v>
      </c>
      <c r="D913" s="72" t="s">
        <v>366</v>
      </c>
      <c r="E913" s="72" t="s">
        <v>360</v>
      </c>
      <c r="F913" s="72" t="s">
        <v>93</v>
      </c>
      <c r="G913" s="73" t="s">
        <v>354</v>
      </c>
      <c r="H913" s="73" t="s">
        <v>42</v>
      </c>
      <c r="I913" s="72">
        <v>1</v>
      </c>
      <c r="J913" s="72">
        <v>7</v>
      </c>
      <c r="K913" s="72">
        <v>7</v>
      </c>
      <c r="L913" s="72">
        <v>9</v>
      </c>
      <c r="M913" s="72">
        <v>6</v>
      </c>
      <c r="N913" s="72">
        <v>30</v>
      </c>
      <c r="O913">
        <v>128307</v>
      </c>
      <c r="P913">
        <v>2.3381421122775842E-4</v>
      </c>
      <c r="Q913">
        <v>1.0541789410186882E-4</v>
      </c>
      <c r="R913">
        <v>14</v>
      </c>
      <c r="S913">
        <v>16</v>
      </c>
      <c r="T913">
        <v>1.1428571428571428</v>
      </c>
      <c r="U913" t="s">
        <v>149</v>
      </c>
      <c r="V913">
        <v>0</v>
      </c>
    </row>
    <row r="914" spans="1:22" ht="13.5" customHeight="1">
      <c r="A914" s="73" t="s">
        <v>267</v>
      </c>
      <c r="B914" s="72" t="s">
        <v>148</v>
      </c>
      <c r="C914" s="73" t="s">
        <v>56</v>
      </c>
      <c r="D914" s="72" t="s">
        <v>366</v>
      </c>
      <c r="E914" s="72" t="s">
        <v>361</v>
      </c>
      <c r="F914" s="72" t="s">
        <v>93</v>
      </c>
      <c r="G914" s="73" t="s">
        <v>354</v>
      </c>
      <c r="H914" s="73" t="s">
        <v>42</v>
      </c>
      <c r="I914" s="72">
        <v>0</v>
      </c>
      <c r="J914" s="72">
        <v>15</v>
      </c>
      <c r="K914" s="72">
        <v>7</v>
      </c>
      <c r="L914" s="72">
        <v>11</v>
      </c>
      <c r="M914" s="72">
        <v>6</v>
      </c>
      <c r="N914" s="72">
        <v>39</v>
      </c>
      <c r="O914">
        <v>121386</v>
      </c>
      <c r="P914">
        <v>3.2128911077059955E-4</v>
      </c>
      <c r="Q914">
        <v>1.2844555193053666E-4</v>
      </c>
      <c r="R914">
        <v>16</v>
      </c>
      <c r="S914">
        <v>23</v>
      </c>
      <c r="T914">
        <v>1.4375</v>
      </c>
      <c r="U914" t="s">
        <v>149</v>
      </c>
      <c r="V914">
        <v>0</v>
      </c>
    </row>
    <row r="915" spans="1:22" ht="13.5" customHeight="1">
      <c r="A915" s="73" t="s">
        <v>267</v>
      </c>
      <c r="B915" s="72" t="s">
        <v>148</v>
      </c>
      <c r="C915" s="73" t="s">
        <v>56</v>
      </c>
      <c r="D915" s="72" t="s">
        <v>366</v>
      </c>
      <c r="E915" s="72" t="s">
        <v>360</v>
      </c>
      <c r="F915" s="72" t="s">
        <v>94</v>
      </c>
      <c r="G915" s="73" t="s">
        <v>36</v>
      </c>
      <c r="H915" s="73" t="s">
        <v>36</v>
      </c>
      <c r="I915" s="72">
        <v>106</v>
      </c>
      <c r="J915" s="72">
        <v>81</v>
      </c>
      <c r="K915" s="72">
        <v>8</v>
      </c>
      <c r="L915" s="72">
        <v>1</v>
      </c>
      <c r="M915" s="72">
        <v>5</v>
      </c>
      <c r="N915" s="72">
        <v>201</v>
      </c>
      <c r="O915">
        <v>128307</v>
      </c>
      <c r="P915">
        <v>1.5665552152259814E-3</v>
      </c>
      <c r="Q915">
        <v>9.0732339598185356E-4</v>
      </c>
      <c r="R915">
        <v>116</v>
      </c>
      <c r="S915">
        <v>85</v>
      </c>
      <c r="T915">
        <v>0.73275862068965525</v>
      </c>
      <c r="U915" t="s">
        <v>149</v>
      </c>
      <c r="V915">
        <v>0</v>
      </c>
    </row>
    <row r="916" spans="1:22" ht="13.5" customHeight="1">
      <c r="A916" s="73" t="s">
        <v>267</v>
      </c>
      <c r="B916" s="72" t="s">
        <v>148</v>
      </c>
      <c r="C916" s="73" t="s">
        <v>56</v>
      </c>
      <c r="D916" s="72" t="s">
        <v>366</v>
      </c>
      <c r="E916" s="72" t="s">
        <v>361</v>
      </c>
      <c r="F916" s="72" t="s">
        <v>94</v>
      </c>
      <c r="G916" s="73" t="s">
        <v>36</v>
      </c>
      <c r="H916" s="73" t="s">
        <v>36</v>
      </c>
      <c r="I916" s="72">
        <v>49</v>
      </c>
      <c r="J916" s="72">
        <v>64</v>
      </c>
      <c r="K916" s="72">
        <v>8</v>
      </c>
      <c r="L916" s="72">
        <v>2</v>
      </c>
      <c r="M916" s="72">
        <v>2</v>
      </c>
      <c r="N916" s="72">
        <v>125</v>
      </c>
      <c r="O916">
        <v>121386</v>
      </c>
      <c r="P916">
        <v>1.0297727909314089E-3</v>
      </c>
      <c r="Q916">
        <v>6.1052108205611477E-4</v>
      </c>
      <c r="R916">
        <v>74</v>
      </c>
      <c r="S916">
        <v>51</v>
      </c>
      <c r="T916">
        <v>0.68918918918918926</v>
      </c>
      <c r="U916" t="s">
        <v>149</v>
      </c>
      <c r="V916">
        <v>0</v>
      </c>
    </row>
    <row r="917" spans="1:22" ht="13.5" customHeight="1">
      <c r="A917" s="73" t="s">
        <v>267</v>
      </c>
      <c r="B917" s="72" t="s">
        <v>148</v>
      </c>
      <c r="C917" s="73" t="s">
        <v>56</v>
      </c>
      <c r="D917" s="72" t="s">
        <v>366</v>
      </c>
      <c r="E917" s="72" t="s">
        <v>360</v>
      </c>
      <c r="F917" s="72" t="s">
        <v>95</v>
      </c>
      <c r="G917" s="73" t="s">
        <v>355</v>
      </c>
      <c r="H917" s="73" t="s">
        <v>43</v>
      </c>
      <c r="I917" s="72">
        <v>104</v>
      </c>
      <c r="J917" s="72">
        <v>67</v>
      </c>
      <c r="K917" s="72">
        <v>1</v>
      </c>
      <c r="L917" s="72">
        <v>1</v>
      </c>
      <c r="M917" s="72">
        <v>0</v>
      </c>
      <c r="N917" s="72">
        <v>173</v>
      </c>
      <c r="O917">
        <v>128307</v>
      </c>
      <c r="P917">
        <v>1.3483286180800737E-3</v>
      </c>
      <c r="Q917">
        <v>3.8789480867447722E-4</v>
      </c>
      <c r="R917">
        <v>50</v>
      </c>
      <c r="S917">
        <v>123</v>
      </c>
      <c r="T917">
        <v>2.46</v>
      </c>
      <c r="U917" t="s">
        <v>149</v>
      </c>
      <c r="V917">
        <v>0</v>
      </c>
    </row>
    <row r="918" spans="1:22" ht="13.5" customHeight="1">
      <c r="A918" s="73" t="s">
        <v>267</v>
      </c>
      <c r="B918" s="72" t="s">
        <v>148</v>
      </c>
      <c r="C918" s="73" t="s">
        <v>56</v>
      </c>
      <c r="D918" s="72" t="s">
        <v>366</v>
      </c>
      <c r="E918" s="72" t="s">
        <v>361</v>
      </c>
      <c r="F918" s="72" t="s">
        <v>95</v>
      </c>
      <c r="G918" s="73" t="s">
        <v>355</v>
      </c>
      <c r="H918" s="73" t="s">
        <v>43</v>
      </c>
      <c r="I918" s="72">
        <v>44</v>
      </c>
      <c r="J918" s="72">
        <v>23</v>
      </c>
      <c r="K918" s="72">
        <v>2</v>
      </c>
      <c r="L918" s="72">
        <v>1</v>
      </c>
      <c r="M918" s="72">
        <v>0</v>
      </c>
      <c r="N918" s="72">
        <v>70</v>
      </c>
      <c r="O918">
        <v>121386</v>
      </c>
      <c r="P918">
        <v>5.7667276292158894E-4</v>
      </c>
      <c r="Q918">
        <v>3.2508311784263023E-4</v>
      </c>
      <c r="R918">
        <v>39</v>
      </c>
      <c r="S918">
        <v>31</v>
      </c>
      <c r="T918">
        <v>0.79487179487179493</v>
      </c>
      <c r="U918" t="s">
        <v>149</v>
      </c>
      <c r="V918">
        <v>0</v>
      </c>
    </row>
    <row r="919" spans="1:22" ht="13.5" customHeight="1">
      <c r="A919" s="73" t="s">
        <v>267</v>
      </c>
      <c r="B919" s="72" t="s">
        <v>148</v>
      </c>
      <c r="C919" s="73" t="s">
        <v>56</v>
      </c>
      <c r="D919" s="72" t="s">
        <v>366</v>
      </c>
      <c r="E919" s="72" t="s">
        <v>360</v>
      </c>
      <c r="F919" s="72" t="s">
        <v>96</v>
      </c>
      <c r="G919" s="73" t="s">
        <v>32</v>
      </c>
      <c r="H919" s="73" t="s">
        <v>32</v>
      </c>
      <c r="I919" s="72">
        <v>73</v>
      </c>
      <c r="J919" s="72">
        <v>80</v>
      </c>
      <c r="K919" s="72">
        <v>9</v>
      </c>
      <c r="L919" s="72">
        <v>51</v>
      </c>
      <c r="M919" s="72">
        <v>96</v>
      </c>
      <c r="N919" s="72">
        <v>309</v>
      </c>
      <c r="O919">
        <v>128307</v>
      </c>
      <c r="P919">
        <v>2.4082863756459119E-3</v>
      </c>
      <c r="Q919">
        <v>5.0169086297646428E-3</v>
      </c>
      <c r="R919">
        <v>644</v>
      </c>
      <c r="S919">
        <v>-335</v>
      </c>
      <c r="T919">
        <v>-0.52018633540372672</v>
      </c>
      <c r="U919" t="s">
        <v>149</v>
      </c>
      <c r="V919">
        <v>0</v>
      </c>
    </row>
    <row r="920" spans="1:22" ht="13.5" customHeight="1">
      <c r="A920" s="73" t="s">
        <v>267</v>
      </c>
      <c r="B920" s="72" t="s">
        <v>148</v>
      </c>
      <c r="C920" s="73" t="s">
        <v>56</v>
      </c>
      <c r="D920" s="72" t="s">
        <v>366</v>
      </c>
      <c r="E920" s="72" t="s">
        <v>361</v>
      </c>
      <c r="F920" s="72" t="s">
        <v>96</v>
      </c>
      <c r="G920" s="73" t="s">
        <v>32</v>
      </c>
      <c r="H920" s="73" t="s">
        <v>32</v>
      </c>
      <c r="I920" s="72">
        <v>45</v>
      </c>
      <c r="J920" s="72">
        <v>60</v>
      </c>
      <c r="K920" s="72">
        <v>5</v>
      </c>
      <c r="L920" s="72">
        <v>56</v>
      </c>
      <c r="M920" s="72">
        <v>187</v>
      </c>
      <c r="N920" s="72">
        <v>353</v>
      </c>
      <c r="O920">
        <v>121386</v>
      </c>
      <c r="P920">
        <v>2.9080783615902986E-3</v>
      </c>
      <c r="Q920">
        <v>3.3863603968607059E-3</v>
      </c>
      <c r="R920">
        <v>411</v>
      </c>
      <c r="S920">
        <v>-58</v>
      </c>
      <c r="T920">
        <v>-0.14111922141119226</v>
      </c>
      <c r="U920" t="s">
        <v>149</v>
      </c>
      <c r="V920">
        <v>0</v>
      </c>
    </row>
    <row r="921" spans="1:22" ht="13.5" customHeight="1">
      <c r="A921" s="73" t="s">
        <v>267</v>
      </c>
      <c r="B921" s="72" t="s">
        <v>148</v>
      </c>
      <c r="C921" s="73" t="s">
        <v>56</v>
      </c>
      <c r="D921" s="72" t="s">
        <v>366</v>
      </c>
      <c r="E921" s="72" t="s">
        <v>360</v>
      </c>
      <c r="F921" s="72" t="s">
        <v>97</v>
      </c>
      <c r="G921" s="73" t="s">
        <v>31</v>
      </c>
      <c r="H921" s="73" t="s">
        <v>31</v>
      </c>
      <c r="I921" s="72">
        <v>44</v>
      </c>
      <c r="J921" s="72">
        <v>148</v>
      </c>
      <c r="K921" s="72">
        <v>25</v>
      </c>
      <c r="L921" s="72">
        <v>98</v>
      </c>
      <c r="M921" s="72">
        <v>121</v>
      </c>
      <c r="N921" s="72">
        <v>436</v>
      </c>
      <c r="O921">
        <v>128307</v>
      </c>
      <c r="P921">
        <v>3.3980998698434225E-3</v>
      </c>
      <c r="Q921">
        <v>3.7502467267583393E-3</v>
      </c>
      <c r="R921">
        <v>481</v>
      </c>
      <c r="S921">
        <v>-45</v>
      </c>
      <c r="T921">
        <v>-9.3555093555093505E-2</v>
      </c>
      <c r="U921" t="s">
        <v>149</v>
      </c>
      <c r="V921">
        <v>0</v>
      </c>
    </row>
    <row r="922" spans="1:22" ht="13.5" customHeight="1">
      <c r="A922" s="73" t="s">
        <v>267</v>
      </c>
      <c r="B922" s="72" t="s">
        <v>148</v>
      </c>
      <c r="C922" s="73" t="s">
        <v>56</v>
      </c>
      <c r="D922" s="72" t="s">
        <v>366</v>
      </c>
      <c r="E922" s="72" t="s">
        <v>361</v>
      </c>
      <c r="F922" s="72" t="s">
        <v>97</v>
      </c>
      <c r="G922" s="73" t="s">
        <v>31</v>
      </c>
      <c r="H922" s="73" t="s">
        <v>31</v>
      </c>
      <c r="I922" s="72">
        <v>29</v>
      </c>
      <c r="J922" s="72">
        <v>206</v>
      </c>
      <c r="K922" s="72">
        <v>28</v>
      </c>
      <c r="L922" s="72">
        <v>188</v>
      </c>
      <c r="M922" s="72">
        <v>354</v>
      </c>
      <c r="N922" s="72">
        <v>805</v>
      </c>
      <c r="O922">
        <v>121386</v>
      </c>
      <c r="P922">
        <v>6.6317367735982732E-3</v>
      </c>
      <c r="Q922">
        <v>5.6151384131618845E-3</v>
      </c>
      <c r="R922">
        <v>682</v>
      </c>
      <c r="S922">
        <v>123</v>
      </c>
      <c r="T922">
        <v>0.18035190615835783</v>
      </c>
      <c r="U922" t="s">
        <v>149</v>
      </c>
      <c r="V922">
        <v>0</v>
      </c>
    </row>
    <row r="923" spans="1:22" ht="13.5" customHeight="1">
      <c r="A923" s="73" t="s">
        <v>267</v>
      </c>
      <c r="B923" s="72" t="s">
        <v>148</v>
      </c>
      <c r="C923" s="73" t="s">
        <v>56</v>
      </c>
      <c r="D923" s="72" t="s">
        <v>367</v>
      </c>
      <c r="E923" s="72" t="s">
        <v>360</v>
      </c>
      <c r="F923" s="72" t="s">
        <v>107</v>
      </c>
      <c r="G923" s="73" t="s">
        <v>49</v>
      </c>
      <c r="H923" s="73" t="s">
        <v>49</v>
      </c>
      <c r="I923" s="72"/>
      <c r="J923" s="72"/>
      <c r="K923" s="72"/>
      <c r="L923" s="72"/>
      <c r="M923" s="72"/>
      <c r="N923" s="72">
        <v>0</v>
      </c>
      <c r="O923">
        <v>128307</v>
      </c>
      <c r="P923">
        <v>0</v>
      </c>
      <c r="Q923">
        <v>9.3292910193358363E-4</v>
      </c>
      <c r="R923">
        <v>120</v>
      </c>
      <c r="S923">
        <v>-120</v>
      </c>
      <c r="T923">
        <v>-1</v>
      </c>
      <c r="U923" t="s">
        <v>149</v>
      </c>
      <c r="V923">
        <v>0</v>
      </c>
    </row>
    <row r="924" spans="1:22" ht="13.5" customHeight="1">
      <c r="A924" s="73" t="s">
        <v>267</v>
      </c>
      <c r="B924" s="72" t="s">
        <v>148</v>
      </c>
      <c r="C924" s="73" t="s">
        <v>56</v>
      </c>
      <c r="D924" s="72" t="s">
        <v>367</v>
      </c>
      <c r="E924" s="72" t="s">
        <v>361</v>
      </c>
      <c r="F924" s="72" t="s">
        <v>107</v>
      </c>
      <c r="G924" s="73" t="s">
        <v>49</v>
      </c>
      <c r="H924" s="73" t="s">
        <v>49</v>
      </c>
      <c r="I924" s="72"/>
      <c r="J924" s="72"/>
      <c r="K924" s="72"/>
      <c r="L924" s="72"/>
      <c r="M924" s="72"/>
      <c r="N924" s="72">
        <v>0</v>
      </c>
      <c r="O924">
        <v>121386</v>
      </c>
      <c r="P924">
        <v>0</v>
      </c>
      <c r="Q924">
        <v>1.4229305254170965E-3</v>
      </c>
      <c r="R924">
        <v>173</v>
      </c>
      <c r="S924">
        <v>-173</v>
      </c>
      <c r="T924">
        <v>-1</v>
      </c>
      <c r="U924" t="s">
        <v>149</v>
      </c>
      <c r="V924">
        <v>0</v>
      </c>
    </row>
    <row r="925" spans="1:22" ht="13.5" customHeight="1">
      <c r="A925" s="73" t="s">
        <v>267</v>
      </c>
      <c r="B925" s="72" t="s">
        <v>148</v>
      </c>
      <c r="C925" s="73" t="s">
        <v>56</v>
      </c>
      <c r="D925" s="72" t="s">
        <v>367</v>
      </c>
      <c r="E925" s="72" t="s">
        <v>360</v>
      </c>
      <c r="F925" s="72" t="s">
        <v>108</v>
      </c>
      <c r="G925" s="73" t="s">
        <v>356</v>
      </c>
      <c r="H925" s="73" t="s">
        <v>50</v>
      </c>
      <c r="I925" s="72"/>
      <c r="J925" s="72"/>
      <c r="K925" s="72"/>
      <c r="L925" s="72"/>
      <c r="M925" s="72"/>
      <c r="N925" s="72">
        <v>0</v>
      </c>
      <c r="O925">
        <v>128307</v>
      </c>
      <c r="P925">
        <v>0</v>
      </c>
      <c r="Q925">
        <v>5.7965294821355894E-4</v>
      </c>
      <c r="R925">
        <v>74</v>
      </c>
      <c r="S925">
        <v>-74</v>
      </c>
      <c r="T925">
        <v>-1</v>
      </c>
      <c r="U925" t="s">
        <v>149</v>
      </c>
      <c r="V925">
        <v>0</v>
      </c>
    </row>
    <row r="926" spans="1:22" ht="13.5" customHeight="1">
      <c r="A926" s="73" t="s">
        <v>267</v>
      </c>
      <c r="B926" s="72" t="s">
        <v>148</v>
      </c>
      <c r="C926" s="73" t="s">
        <v>56</v>
      </c>
      <c r="D926" s="72" t="s">
        <v>367</v>
      </c>
      <c r="E926" s="72" t="s">
        <v>361</v>
      </c>
      <c r="F926" s="72" t="s">
        <v>108</v>
      </c>
      <c r="G926" s="73" t="s">
        <v>356</v>
      </c>
      <c r="H926" s="73" t="s">
        <v>50</v>
      </c>
      <c r="I926" s="72"/>
      <c r="J926" s="72"/>
      <c r="K926" s="72"/>
      <c r="L926" s="72"/>
      <c r="M926" s="72"/>
      <c r="N926" s="72">
        <v>0</v>
      </c>
      <c r="O926">
        <v>121386</v>
      </c>
      <c r="P926">
        <v>0</v>
      </c>
      <c r="Q926">
        <v>1.2915758497285608E-3</v>
      </c>
      <c r="R926">
        <v>157</v>
      </c>
      <c r="S926">
        <v>-157</v>
      </c>
      <c r="T926">
        <v>-1</v>
      </c>
      <c r="U926" t="s">
        <v>149</v>
      </c>
      <c r="V926">
        <v>0</v>
      </c>
    </row>
    <row r="927" spans="1:22" ht="13.5" customHeight="1">
      <c r="A927" s="73" t="s">
        <v>267</v>
      </c>
      <c r="B927" s="72" t="s">
        <v>148</v>
      </c>
      <c r="C927" s="73" t="s">
        <v>56</v>
      </c>
      <c r="D927" s="72" t="s">
        <v>367</v>
      </c>
      <c r="E927" s="72" t="s">
        <v>360</v>
      </c>
      <c r="F927" s="72" t="s">
        <v>109</v>
      </c>
      <c r="G927" s="73" t="s">
        <v>51</v>
      </c>
      <c r="H927" s="73" t="s">
        <v>51</v>
      </c>
      <c r="I927" s="72">
        <v>0</v>
      </c>
      <c r="J927" s="72">
        <v>1</v>
      </c>
      <c r="K927" s="72">
        <v>2</v>
      </c>
      <c r="L927" s="72">
        <v>5</v>
      </c>
      <c r="M927" s="72">
        <v>5</v>
      </c>
      <c r="N927" s="72">
        <v>13</v>
      </c>
      <c r="O927">
        <v>128307</v>
      </c>
      <c r="P927">
        <v>1.0131949153202864E-4</v>
      </c>
      <c r="Q927">
        <v>6.0714918161349896E-5</v>
      </c>
      <c r="R927">
        <v>8</v>
      </c>
      <c r="S927">
        <v>5</v>
      </c>
      <c r="T927">
        <v>0.625</v>
      </c>
      <c r="U927" t="s">
        <v>149</v>
      </c>
      <c r="V927">
        <v>0</v>
      </c>
    </row>
    <row r="928" spans="1:22" ht="13.5" customHeight="1" thickBot="1">
      <c r="A928" s="90" t="s">
        <v>267</v>
      </c>
      <c r="B928" s="89" t="s">
        <v>148</v>
      </c>
      <c r="C928" s="90" t="s">
        <v>56</v>
      </c>
      <c r="D928" s="89" t="s">
        <v>367</v>
      </c>
      <c r="E928" s="89" t="s">
        <v>361</v>
      </c>
      <c r="F928" s="89" t="s">
        <v>109</v>
      </c>
      <c r="G928" s="90" t="s">
        <v>51</v>
      </c>
      <c r="H928" s="90" t="s">
        <v>51</v>
      </c>
      <c r="I928" s="89">
        <v>0</v>
      </c>
      <c r="J928" s="89">
        <v>3</v>
      </c>
      <c r="K928" s="89">
        <v>4</v>
      </c>
      <c r="L928" s="89">
        <v>5</v>
      </c>
      <c r="M928" s="89">
        <v>6</v>
      </c>
      <c r="N928" s="89">
        <v>18</v>
      </c>
      <c r="O928">
        <v>121386</v>
      </c>
      <c r="P928">
        <v>1.4828728189412288E-4</v>
      </c>
      <c r="Q928">
        <v>7.0243040921588693E-5</v>
      </c>
      <c r="R928">
        <v>9</v>
      </c>
      <c r="S928">
        <v>9</v>
      </c>
      <c r="T928">
        <v>1</v>
      </c>
      <c r="U928" t="s">
        <v>149</v>
      </c>
      <c r="V928">
        <v>0</v>
      </c>
    </row>
    <row r="929" spans="1:1" ht="13.5" hidden="1" customHeight="1"/>
    <row r="930" spans="1:1" ht="13.5" customHeight="1">
      <c r="A930" s="41" t="s">
        <v>272</v>
      </c>
    </row>
  </sheetData>
  <autoFilter ref="A4:N928" xr:uid="{D2F4097C-4621-442F-996C-1F5EF860FDB5}"/>
  <pageMargins left="0.75" right="0.75" top="1" bottom="1" header="0.5" footer="0.5"/>
  <headerFooter alignWithMargins="0"/>
  <ignoredErrors>
    <ignoredError sqref="F6 B5:B928 F5 F8 F7 F10 F9 F12 F11 F14 F13 F16 F15 F18 F17 F20 F19 F22 F21 F24 F23 F26 F25 F28 F27 F30 F29 F32 F31 F34 F33 F36 F35 F38 F37 F40 F39 F42 F41 F44 F43 F46 F45 F48 F47 F50 F49 F52 F51 F54 F53 F56 F55 F58 F57 F60 F59 F62 F61 F64 F63 F66 F65 F68 F67 F70 F69 F72 F71 F74 F73 F76 F75 F78 F77 F80 F79 F82 F81 F84 F83 F86 F85 F88 F87 F90 F89 F92 F91 F94 F93 F96 F95 F98 F97 F100 F99 F102 F101 F104 F103 F106 F105 F108 F107 F110 F109 F112 F111 F114 F113 F116 F115 F118 F117 F120 F119 F122 F121 F124 F123 F126 F125 F128 F127 F130 F129 F132 F131 F134 F133 F136 F135 F138 F137 F140 F139 F142 F141 F144 F143 F146 F145 F148 F147 F150 F149 F152 F151 F154 F153 F156 F155 F158 F157 F160 F159 F162 F161 F164 F163 F166 F165 F168 F167 F170 F169 F172 F171 F174 F173 F176 F175 F178 F177 F180 F179 F182 F181 F184 F183 F186 F185 F188 F187 F190 F189 F192 F191 F194 F193 F196 F195 F198 F197 F200 F199 F202 F201 F204 F203 F206 F205 F208 F207 F210 F209 F212 F211 F214 F213 F216 F215 F218 F217 F220 F219 F222 F221 F224 F223 F226 F225 F228 F227 F230 F229 F232 F231 F234 F233 F236 F235 F238 F237 F240 F239 F242 F241 F244 F243 F246 F245 F248 F247 F250 F249 F252 F251 F254 F253 F256 F255 F258 F257 F260 F259 F262 F261 F264 F263 F266 F265 F268 F267 F270 F269 F272 F271 F274 F273 F276 F275 F278 F277 F280 F279 F282 F281 F284 F283 F286 F285 F288 F287 F290 F289 F292 F291 F294 F293 F296 F295 F298 F297 F300 F299 F302 F301 F304 F303 F306 F305 F308 F307 F310 F309 F312 F311 F314 F313 F316 F315 F318 F317 F320 F319 F322 F321 F324 F323 F326 F325 F328 F327 F330 F329 F332 F331 F334 F333 F336 F335 F338 F337 F340 F339 F342 F341 F344 F343 F346 F345 F348 F347 F350 F349 F352 F351 F354 F353 F356 F355 F358 F357 F360 F359 F362 F361 F364 F363 F366 F365 F368 F367 F370 F369 F372 F371 F374 F373 F376 F375 F378 F377 F380 F379 F382 F381 F384 F383 F386 F385 F388 F387 F390 F389 F392 F391 F394 F393 F396 F395 F398 F397 F400 F399 F402 F401 F404 F403 F406 F405 F408 F407 F410 F409 F412 F411 F414 F413 F416 F415 F418 F417 F420 F419 F422 F421 F424 F423 F426 F425 F428 F427 F430 F429 F432 F431 F434 F433 F436 F435 F438 F437 F440 F439 F442 F441 F444 F443 F446 F445 F448 F447 F450 F449 F452 F451 F454 F453 F456 F455 F458 F457 F460 F459 F462 F461 F464 F463 F466 F465 F468 F467 F470 F469 F472 F471 F474 F473 F476 F475 F478 F477 F480 F479 F482 F481 F484 F483 F486 F485 F488 F487 F490 F489 F492 F491 F494 F493 F496 F495 F498 F497 F500 F499 F502 F501 F504 F503 F506 F505 F508 F507 F510 F509 F512 F511 F514 F513 F516 F515 F518 F517 F520 F519 F522 F521 F524 F523 F526 F525 F528 F527 F530 F529 F532 F531 F534 F533 F536 F535 F538 F537 F540 F539 F542 F541 F544 F543 F546 F545 F548 F547 F550 F549 F552 F551 F554 F553 F556 F555 F558 F557 F560 F559 F562 F561 F564 F563 F566 F565 F568 F567 F570 F569 F572 F571 F574 F573 F576 F575 F578 F577 F580 F579 F582 F581 F584 F583 F586 F585 F588 F587 F590 F589 F592 F591 F594 F593 F596 F595 F598 F597 F600 F599 F602 F601 F604 F603 F606 F605 F608 F607 F610 F609 F612 F611 F614 F613 F616 F615 F618 F617 F620 F619 F622 F621 F624 F623 F626 F625 F628 F627 F630 F629 F632 F631 F634 F633 F636 F635 F638 F637 F640 F639 F642 F641 F644 F643 F646 F645 F648 F647 F650 F649 F652 F651 F654 F653 F656 F655 F658 F657 F660 F659 F662 F661 F664 F663 F666 F665 F668 F667 F670 F669 F672 F671 F674 F673 F676 F675 F678 F677 F680 F679 F682 F681 F684 F683 F686 F685 F688 F687 F690 F689 F692 F691 F694 F693 F696 F695 F698 F697 F700 F699 F702 F701 F704 F703 F706 F705 F708 F707 F710 F709 F712 F711 F714 F713 F716 F715 F718 F717 F720 F719 F722 F721 F724 F723 F726 F725 F728 F727 F730 F729 F732 F731 F734 F733 F736 F735 F738 F737 F740 F739 F742 F741 F744 F743 F746 F745 F748 F747 F750 F749 F752 F751 F754 F753 F756 F755 F758 F757 F760 F759 F762 F761 F764 F763 F766 F765 F768 F767 F770 F769 F772 F771 F774 F773 F776 F775 F778 F777 F780 F779 F782 F781 F784 F783 F786 F785 F788 F787 F790 F789 F792 F791 F794 F793 F796 F795 F798 F797 F800 F799 F802 F801 F804 F803 F806 F805 F808 F807 F810 F809 F812 F811 F814 F813 F816 F815 F818 F817 F820 F819 F822 F821 F824 F823 F826 F825 F828 F827 F830 F829 F832 F831 F834 F833 F836 F835 F838 F837 F840 F839 F842 F841 F844 F843 F846 F845 F848 F847 F850 F849 F852 F851 F854 F853 F856 F855 F858 F857 F860 F859 F862 F861 F864 F863 F866 F865 F868 F867 F870 F869 F872 F871 F874 F873 F876 F875 F878 F877 F880 F879 F882 F881 F884 F883 F886 F885 F888 F887 F890 F889 F892 F891 F894 F893 F896 F895 F898 F897 F900 F899 F902 F901 F904 F903 F906 F905 F908 F907 F910 F909 F912 F911 F914 F913 F916 F915 F918 F917 F920 F919 F922 F921 F924 F923 F926 F925 F928 F927" numberStoredAsText="1"/>
  </ignoredError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A9C4-D984-4C75-B765-91D1B82C3C73}">
  <dimension ref="A1:J114"/>
  <sheetViews>
    <sheetView workbookViewId="0"/>
  </sheetViews>
  <sheetFormatPr defaultRowHeight="13.5" customHeight="1"/>
  <cols>
    <col min="1" max="1" width="31.33203125" style="42" customWidth="1"/>
    <col min="2" max="2" width="18.5" style="42" customWidth="1"/>
    <col min="3" max="3" width="21.33203125" customWidth="1"/>
    <col min="4" max="4" width="24.1640625" style="42" customWidth="1"/>
    <col min="5" max="5" width="11.5" customWidth="1"/>
    <col min="6" max="6" width="35.83203125" customWidth="1"/>
    <col min="7" max="10" width="16.1640625" customWidth="1"/>
  </cols>
  <sheetData>
    <row r="1" spans="1:10" ht="13.5" customHeight="1">
      <c r="A1" s="52" t="s">
        <v>323</v>
      </c>
    </row>
    <row r="2" spans="1:10" ht="13.5" customHeight="1">
      <c r="A2" s="45" t="s">
        <v>296</v>
      </c>
    </row>
    <row r="3" spans="1:10" ht="13.5" customHeight="1">
      <c r="A3" s="45" t="s">
        <v>294</v>
      </c>
    </row>
    <row r="4" spans="1:10" ht="13.5" customHeight="1" thickBot="1">
      <c r="A4" s="45" t="s">
        <v>295</v>
      </c>
    </row>
    <row r="5" spans="1:10" ht="55.15" customHeight="1">
      <c r="A5" s="61" t="s">
        <v>73</v>
      </c>
      <c r="B5" s="61" t="s">
        <v>17</v>
      </c>
      <c r="C5" s="69" t="s">
        <v>286</v>
      </c>
      <c r="D5" s="61" t="s">
        <v>300</v>
      </c>
      <c r="E5" s="69" t="s">
        <v>161</v>
      </c>
      <c r="F5" s="61" t="s">
        <v>163</v>
      </c>
      <c r="G5" s="69" t="s">
        <v>329</v>
      </c>
      <c r="H5" s="69" t="s">
        <v>330</v>
      </c>
      <c r="I5" s="69" t="s">
        <v>328</v>
      </c>
      <c r="J5" s="69" t="s">
        <v>331</v>
      </c>
    </row>
    <row r="6" spans="1:10" ht="13.5" customHeight="1">
      <c r="A6" s="73" t="s">
        <v>327</v>
      </c>
      <c r="B6" s="73" t="s">
        <v>57</v>
      </c>
      <c r="C6" s="72" t="s">
        <v>24</v>
      </c>
      <c r="D6" s="73" t="s">
        <v>57</v>
      </c>
      <c r="E6" s="72" t="s">
        <v>77</v>
      </c>
      <c r="F6" s="72" t="s">
        <v>77</v>
      </c>
      <c r="G6" s="72">
        <v>19</v>
      </c>
      <c r="H6" s="72">
        <v>19</v>
      </c>
      <c r="I6" s="72">
        <v>38</v>
      </c>
      <c r="J6" s="72">
        <v>38</v>
      </c>
    </row>
    <row r="7" spans="1:10" ht="13.5" customHeight="1">
      <c r="A7" s="73" t="s">
        <v>327</v>
      </c>
      <c r="B7" s="73" t="s">
        <v>57</v>
      </c>
      <c r="C7" s="72" t="s">
        <v>44</v>
      </c>
      <c r="D7" s="73" t="s">
        <v>57</v>
      </c>
      <c r="E7" s="72" t="s">
        <v>77</v>
      </c>
      <c r="F7" s="72" t="s">
        <v>77</v>
      </c>
      <c r="G7" s="72">
        <v>2</v>
      </c>
      <c r="H7" s="72">
        <v>2</v>
      </c>
      <c r="I7" s="72"/>
      <c r="J7" s="72"/>
    </row>
    <row r="8" spans="1:10" ht="13.5" customHeight="1">
      <c r="A8" s="73" t="s">
        <v>327</v>
      </c>
      <c r="B8" s="73" t="s">
        <v>57</v>
      </c>
      <c r="C8" s="72" t="s">
        <v>46</v>
      </c>
      <c r="D8" s="73" t="s">
        <v>57</v>
      </c>
      <c r="E8" s="72" t="s">
        <v>77</v>
      </c>
      <c r="F8" s="72" t="s">
        <v>77</v>
      </c>
      <c r="G8" s="72">
        <v>8</v>
      </c>
      <c r="H8" s="72">
        <v>2</v>
      </c>
      <c r="I8" s="72"/>
      <c r="J8" s="72"/>
    </row>
    <row r="9" spans="1:10" ht="13.5" customHeight="1">
      <c r="A9" s="73" t="s">
        <v>327</v>
      </c>
      <c r="B9" s="73" t="s">
        <v>57</v>
      </c>
      <c r="C9" s="72" t="s">
        <v>48</v>
      </c>
      <c r="D9" s="73" t="s">
        <v>57</v>
      </c>
      <c r="E9" s="72" t="s">
        <v>77</v>
      </c>
      <c r="F9" s="72" t="s">
        <v>77</v>
      </c>
      <c r="G9" s="72">
        <v>3</v>
      </c>
      <c r="H9" s="72">
        <v>3</v>
      </c>
      <c r="I9" s="72">
        <v>6</v>
      </c>
      <c r="J9" s="72">
        <v>6</v>
      </c>
    </row>
    <row r="10" spans="1:10" ht="13.5" customHeight="1">
      <c r="A10" s="73" t="s">
        <v>327</v>
      </c>
      <c r="B10" s="73" t="s">
        <v>58</v>
      </c>
      <c r="C10" s="72" t="s">
        <v>24</v>
      </c>
      <c r="D10" s="73" t="s">
        <v>58</v>
      </c>
      <c r="E10" s="72" t="s">
        <v>77</v>
      </c>
      <c r="F10" s="72" t="s">
        <v>77</v>
      </c>
      <c r="G10" s="72">
        <v>19</v>
      </c>
      <c r="H10" s="72">
        <v>19</v>
      </c>
      <c r="I10" s="72">
        <v>38</v>
      </c>
      <c r="J10" s="72">
        <v>38</v>
      </c>
    </row>
    <row r="11" spans="1:10" ht="13.5" customHeight="1">
      <c r="A11" s="73" t="s">
        <v>327</v>
      </c>
      <c r="B11" s="73" t="s">
        <v>58</v>
      </c>
      <c r="C11" s="72" t="s">
        <v>44</v>
      </c>
      <c r="D11" s="73" t="s">
        <v>58</v>
      </c>
      <c r="E11" s="72" t="s">
        <v>77</v>
      </c>
      <c r="F11" s="72" t="s">
        <v>77</v>
      </c>
      <c r="G11" s="72">
        <v>2</v>
      </c>
      <c r="H11" s="72">
        <v>2</v>
      </c>
      <c r="I11" s="72"/>
      <c r="J11" s="72"/>
    </row>
    <row r="12" spans="1:10" ht="13.5" customHeight="1">
      <c r="A12" s="73" t="s">
        <v>327</v>
      </c>
      <c r="B12" s="73" t="s">
        <v>58</v>
      </c>
      <c r="C12" s="72" t="s">
        <v>46</v>
      </c>
      <c r="D12" s="73" t="s">
        <v>222</v>
      </c>
      <c r="E12" s="72" t="s">
        <v>225</v>
      </c>
      <c r="F12" s="72" t="s">
        <v>226</v>
      </c>
      <c r="G12" s="72">
        <v>8</v>
      </c>
      <c r="H12" s="72">
        <v>8</v>
      </c>
      <c r="I12" s="72"/>
      <c r="J12" s="72"/>
    </row>
    <row r="13" spans="1:10" ht="13.5" customHeight="1">
      <c r="A13" s="73" t="s">
        <v>327</v>
      </c>
      <c r="B13" s="73" t="s">
        <v>58</v>
      </c>
      <c r="C13" s="72" t="s">
        <v>48</v>
      </c>
      <c r="D13" s="73" t="s">
        <v>58</v>
      </c>
      <c r="E13" s="72" t="s">
        <v>77</v>
      </c>
      <c r="F13" s="72" t="s">
        <v>77</v>
      </c>
      <c r="G13" s="72">
        <v>3</v>
      </c>
      <c r="H13" s="72">
        <v>3</v>
      </c>
      <c r="I13" s="72">
        <v>6</v>
      </c>
      <c r="J13" s="72">
        <v>6</v>
      </c>
    </row>
    <row r="14" spans="1:10" ht="13.5" customHeight="1">
      <c r="A14" s="73" t="s">
        <v>327</v>
      </c>
      <c r="B14" s="73" t="s">
        <v>59</v>
      </c>
      <c r="C14" s="72" t="s">
        <v>24</v>
      </c>
      <c r="D14" s="73" t="s">
        <v>59</v>
      </c>
      <c r="E14" s="72" t="s">
        <v>77</v>
      </c>
      <c r="F14" s="72" t="s">
        <v>77</v>
      </c>
      <c r="G14" s="72">
        <v>19</v>
      </c>
      <c r="H14" s="72">
        <v>19</v>
      </c>
      <c r="I14" s="72">
        <v>38</v>
      </c>
      <c r="J14" s="72">
        <v>38</v>
      </c>
    </row>
    <row r="15" spans="1:10" ht="13.5" customHeight="1">
      <c r="A15" s="73" t="s">
        <v>327</v>
      </c>
      <c r="B15" s="73" t="s">
        <v>59</v>
      </c>
      <c r="C15" s="72" t="s">
        <v>44</v>
      </c>
      <c r="D15" s="73" t="s">
        <v>59</v>
      </c>
      <c r="E15" s="72" t="s">
        <v>77</v>
      </c>
      <c r="F15" s="72" t="s">
        <v>77</v>
      </c>
      <c r="G15" s="72">
        <v>2</v>
      </c>
      <c r="H15" s="72">
        <v>0</v>
      </c>
      <c r="I15" s="72"/>
      <c r="J15" s="72"/>
    </row>
    <row r="16" spans="1:10" ht="13.5" customHeight="1">
      <c r="A16" s="73" t="s">
        <v>327</v>
      </c>
      <c r="B16" s="73" t="s">
        <v>59</v>
      </c>
      <c r="C16" s="72" t="s">
        <v>46</v>
      </c>
      <c r="D16" s="73" t="s">
        <v>219</v>
      </c>
      <c r="E16" s="72" t="s">
        <v>241</v>
      </c>
      <c r="F16" s="72" t="s">
        <v>242</v>
      </c>
      <c r="G16" s="72">
        <v>8</v>
      </c>
      <c r="H16" s="72">
        <v>8</v>
      </c>
      <c r="I16" s="72"/>
      <c r="J16" s="72"/>
    </row>
    <row r="17" spans="1:10" ht="13.5" customHeight="1">
      <c r="A17" s="73" t="s">
        <v>327</v>
      </c>
      <c r="B17" s="73" t="s">
        <v>59</v>
      </c>
      <c r="C17" s="72" t="s">
        <v>48</v>
      </c>
      <c r="D17" s="73" t="s">
        <v>59</v>
      </c>
      <c r="E17" s="72" t="s">
        <v>77</v>
      </c>
      <c r="F17" s="72" t="s">
        <v>77</v>
      </c>
      <c r="G17" s="72">
        <v>3</v>
      </c>
      <c r="H17" s="72">
        <v>3</v>
      </c>
      <c r="I17" s="72">
        <v>6</v>
      </c>
      <c r="J17" s="72">
        <v>6</v>
      </c>
    </row>
    <row r="18" spans="1:10" ht="13.5" customHeight="1">
      <c r="A18" s="73" t="s">
        <v>327</v>
      </c>
      <c r="B18" s="73" t="s">
        <v>60</v>
      </c>
      <c r="C18" s="72" t="s">
        <v>24</v>
      </c>
      <c r="D18" s="73" t="s">
        <v>60</v>
      </c>
      <c r="E18" s="72" t="s">
        <v>77</v>
      </c>
      <c r="F18" s="72" t="s">
        <v>77</v>
      </c>
      <c r="G18" s="72">
        <v>19</v>
      </c>
      <c r="H18" s="72">
        <v>19</v>
      </c>
      <c r="I18" s="72">
        <v>38</v>
      </c>
      <c r="J18" s="72">
        <v>38</v>
      </c>
    </row>
    <row r="19" spans="1:10" ht="13.5" customHeight="1">
      <c r="A19" s="73" t="s">
        <v>327</v>
      </c>
      <c r="B19" s="73" t="s">
        <v>60</v>
      </c>
      <c r="C19" s="72" t="s">
        <v>44</v>
      </c>
      <c r="D19" s="73" t="s">
        <v>60</v>
      </c>
      <c r="E19" s="72" t="s">
        <v>77</v>
      </c>
      <c r="F19" s="72" t="s">
        <v>77</v>
      </c>
      <c r="G19" s="72">
        <v>2</v>
      </c>
      <c r="H19" s="72">
        <v>2</v>
      </c>
      <c r="I19" s="72"/>
      <c r="J19" s="72"/>
    </row>
    <row r="20" spans="1:10" ht="13.5" customHeight="1">
      <c r="A20" s="73" t="s">
        <v>327</v>
      </c>
      <c r="B20" s="73" t="s">
        <v>60</v>
      </c>
      <c r="C20" s="72" t="s">
        <v>46</v>
      </c>
      <c r="D20" s="73" t="s">
        <v>222</v>
      </c>
      <c r="E20" s="72" t="s">
        <v>223</v>
      </c>
      <c r="F20" s="72" t="s">
        <v>224</v>
      </c>
      <c r="G20" s="72">
        <v>8</v>
      </c>
      <c r="H20" s="72">
        <v>8</v>
      </c>
      <c r="I20" s="72"/>
      <c r="J20" s="72"/>
    </row>
    <row r="21" spans="1:10" ht="13.5" customHeight="1">
      <c r="A21" s="73" t="s">
        <v>327</v>
      </c>
      <c r="B21" s="73" t="s">
        <v>60</v>
      </c>
      <c r="C21" s="72" t="s">
        <v>48</v>
      </c>
      <c r="D21" s="73" t="s">
        <v>60</v>
      </c>
      <c r="E21" s="72" t="s">
        <v>77</v>
      </c>
      <c r="F21" s="72" t="s">
        <v>77</v>
      </c>
      <c r="G21" s="72">
        <v>3</v>
      </c>
      <c r="H21" s="72">
        <v>3</v>
      </c>
      <c r="I21" s="72">
        <v>6</v>
      </c>
      <c r="J21" s="72">
        <v>6</v>
      </c>
    </row>
    <row r="22" spans="1:10" ht="13.5" customHeight="1">
      <c r="A22" s="73" t="s">
        <v>327</v>
      </c>
      <c r="B22" s="73" t="s">
        <v>61</v>
      </c>
      <c r="C22" s="72" t="s">
        <v>24</v>
      </c>
      <c r="D22" s="73" t="s">
        <v>61</v>
      </c>
      <c r="E22" s="72" t="s">
        <v>77</v>
      </c>
      <c r="F22" s="72" t="s">
        <v>77</v>
      </c>
      <c r="G22" s="72">
        <v>19</v>
      </c>
      <c r="H22" s="72">
        <v>19</v>
      </c>
      <c r="I22" s="72">
        <v>38</v>
      </c>
      <c r="J22" s="72">
        <v>38</v>
      </c>
    </row>
    <row r="23" spans="1:10" ht="13.5" customHeight="1">
      <c r="A23" s="73" t="s">
        <v>327</v>
      </c>
      <c r="B23" s="73" t="s">
        <v>61</v>
      </c>
      <c r="C23" s="72" t="s">
        <v>44</v>
      </c>
      <c r="D23" s="73" t="s">
        <v>61</v>
      </c>
      <c r="E23" s="72" t="s">
        <v>77</v>
      </c>
      <c r="F23" s="72" t="s">
        <v>77</v>
      </c>
      <c r="G23" s="72">
        <v>2</v>
      </c>
      <c r="H23" s="72">
        <v>0</v>
      </c>
      <c r="I23" s="72"/>
      <c r="J23" s="72"/>
    </row>
    <row r="24" spans="1:10" ht="13.5" customHeight="1">
      <c r="A24" s="73" t="s">
        <v>327</v>
      </c>
      <c r="B24" s="73" t="s">
        <v>61</v>
      </c>
      <c r="C24" s="72" t="s">
        <v>46</v>
      </c>
      <c r="D24" s="73" t="s">
        <v>219</v>
      </c>
      <c r="E24" s="72" t="s">
        <v>243</v>
      </c>
      <c r="F24" s="72" t="s">
        <v>244</v>
      </c>
      <c r="G24" s="72">
        <v>8</v>
      </c>
      <c r="H24" s="72">
        <v>8</v>
      </c>
      <c r="I24" s="72"/>
      <c r="J24" s="72"/>
    </row>
    <row r="25" spans="1:10" ht="13.5" customHeight="1">
      <c r="A25" s="73" t="s">
        <v>327</v>
      </c>
      <c r="B25" s="73" t="s">
        <v>61</v>
      </c>
      <c r="C25" s="72" t="s">
        <v>48</v>
      </c>
      <c r="D25" s="73" t="s">
        <v>61</v>
      </c>
      <c r="E25" s="72" t="s">
        <v>77</v>
      </c>
      <c r="F25" s="72" t="s">
        <v>77</v>
      </c>
      <c r="G25" s="72">
        <v>3</v>
      </c>
      <c r="H25" s="72">
        <v>3</v>
      </c>
      <c r="I25" s="72">
        <v>6</v>
      </c>
      <c r="J25" s="72">
        <v>6</v>
      </c>
    </row>
    <row r="26" spans="1:10" ht="13.5" customHeight="1">
      <c r="A26" s="73" t="s">
        <v>327</v>
      </c>
      <c r="B26" s="73" t="s">
        <v>62</v>
      </c>
      <c r="C26" s="72" t="s">
        <v>24</v>
      </c>
      <c r="D26" s="73" t="s">
        <v>62</v>
      </c>
      <c r="E26" s="72" t="s">
        <v>77</v>
      </c>
      <c r="F26" s="72" t="s">
        <v>77</v>
      </c>
      <c r="G26" s="72">
        <v>19</v>
      </c>
      <c r="H26" s="72">
        <v>19</v>
      </c>
      <c r="I26" s="72">
        <v>38</v>
      </c>
      <c r="J26" s="72">
        <v>38</v>
      </c>
    </row>
    <row r="27" spans="1:10" ht="13.5" customHeight="1">
      <c r="A27" s="73" t="s">
        <v>327</v>
      </c>
      <c r="B27" s="73" t="s">
        <v>62</v>
      </c>
      <c r="C27" s="72" t="s">
        <v>44</v>
      </c>
      <c r="D27" s="73" t="s">
        <v>62</v>
      </c>
      <c r="E27" s="72" t="s">
        <v>77</v>
      </c>
      <c r="F27" s="72" t="s">
        <v>77</v>
      </c>
      <c r="G27" s="72">
        <v>2</v>
      </c>
      <c r="H27" s="72">
        <v>2</v>
      </c>
      <c r="I27" s="72"/>
      <c r="J27" s="72"/>
    </row>
    <row r="28" spans="1:10" ht="13.5" customHeight="1">
      <c r="A28" s="73" t="s">
        <v>327</v>
      </c>
      <c r="B28" s="73" t="s">
        <v>62</v>
      </c>
      <c r="C28" s="72" t="s">
        <v>46</v>
      </c>
      <c r="D28" s="73" t="s">
        <v>222</v>
      </c>
      <c r="E28" s="72" t="s">
        <v>231</v>
      </c>
      <c r="F28" s="72" t="s">
        <v>232</v>
      </c>
      <c r="G28" s="72">
        <v>8</v>
      </c>
      <c r="H28" s="72">
        <v>8</v>
      </c>
      <c r="I28" s="72"/>
      <c r="J28" s="72"/>
    </row>
    <row r="29" spans="1:10" ht="13.5" customHeight="1">
      <c r="A29" s="73" t="s">
        <v>327</v>
      </c>
      <c r="B29" s="73" t="s">
        <v>62</v>
      </c>
      <c r="C29" s="72" t="s">
        <v>48</v>
      </c>
      <c r="D29" s="73" t="s">
        <v>62</v>
      </c>
      <c r="E29" s="72" t="s">
        <v>77</v>
      </c>
      <c r="F29" s="72" t="s">
        <v>77</v>
      </c>
      <c r="G29" s="72">
        <v>3</v>
      </c>
      <c r="H29" s="72">
        <v>3</v>
      </c>
      <c r="I29" s="72">
        <v>6</v>
      </c>
      <c r="J29" s="72">
        <v>4</v>
      </c>
    </row>
    <row r="30" spans="1:10" ht="13.5" customHeight="1">
      <c r="A30" s="73" t="s">
        <v>327</v>
      </c>
      <c r="B30" s="73" t="s">
        <v>63</v>
      </c>
      <c r="C30" s="72" t="s">
        <v>24</v>
      </c>
      <c r="D30" s="73" t="s">
        <v>63</v>
      </c>
      <c r="E30" s="72" t="s">
        <v>77</v>
      </c>
      <c r="F30" s="72" t="s">
        <v>77</v>
      </c>
      <c r="G30" s="72">
        <v>19</v>
      </c>
      <c r="H30" s="72">
        <v>19</v>
      </c>
      <c r="I30" s="72">
        <v>38</v>
      </c>
      <c r="J30" s="72">
        <v>36</v>
      </c>
    </row>
    <row r="31" spans="1:10" ht="13.5" customHeight="1">
      <c r="A31" s="73" t="s">
        <v>327</v>
      </c>
      <c r="B31" s="73" t="s">
        <v>63</v>
      </c>
      <c r="C31" s="72" t="s">
        <v>44</v>
      </c>
      <c r="D31" s="73" t="s">
        <v>63</v>
      </c>
      <c r="E31" s="72" t="s">
        <v>77</v>
      </c>
      <c r="F31" s="72" t="s">
        <v>77</v>
      </c>
      <c r="G31" s="72">
        <v>2</v>
      </c>
      <c r="H31" s="72">
        <v>2</v>
      </c>
      <c r="I31" s="72"/>
      <c r="J31" s="72"/>
    </row>
    <row r="32" spans="1:10" ht="13.5" customHeight="1">
      <c r="A32" s="73" t="s">
        <v>327</v>
      </c>
      <c r="B32" s="73" t="s">
        <v>63</v>
      </c>
      <c r="C32" s="72" t="s">
        <v>46</v>
      </c>
      <c r="D32" s="73" t="s">
        <v>219</v>
      </c>
      <c r="E32" s="72" t="s">
        <v>229</v>
      </c>
      <c r="F32" s="72" t="s">
        <v>230</v>
      </c>
      <c r="G32" s="72">
        <v>8</v>
      </c>
      <c r="H32" s="72">
        <v>8</v>
      </c>
      <c r="I32" s="72"/>
      <c r="J32" s="72"/>
    </row>
    <row r="33" spans="1:10" ht="13.5" customHeight="1">
      <c r="A33" s="73" t="s">
        <v>327</v>
      </c>
      <c r="B33" s="73" t="s">
        <v>63</v>
      </c>
      <c r="C33" s="72" t="s">
        <v>48</v>
      </c>
      <c r="D33" s="73" t="s">
        <v>63</v>
      </c>
      <c r="E33" s="72" t="s">
        <v>77</v>
      </c>
      <c r="F33" s="72" t="s">
        <v>77</v>
      </c>
      <c r="G33" s="72">
        <v>3</v>
      </c>
      <c r="H33" s="72">
        <v>3</v>
      </c>
      <c r="I33" s="72">
        <v>6</v>
      </c>
      <c r="J33" s="72">
        <v>6</v>
      </c>
    </row>
    <row r="34" spans="1:10" ht="13.5" customHeight="1">
      <c r="A34" s="73" t="s">
        <v>327</v>
      </c>
      <c r="B34" s="73" t="s">
        <v>64</v>
      </c>
      <c r="C34" s="72" t="s">
        <v>24</v>
      </c>
      <c r="D34" s="73" t="s">
        <v>207</v>
      </c>
      <c r="E34" s="72" t="s">
        <v>208</v>
      </c>
      <c r="F34" s="72" t="s">
        <v>209</v>
      </c>
      <c r="G34" s="72">
        <v>19</v>
      </c>
      <c r="H34" s="72">
        <v>19</v>
      </c>
      <c r="I34" s="72">
        <v>38</v>
      </c>
      <c r="J34" s="72">
        <v>38</v>
      </c>
    </row>
    <row r="35" spans="1:10" ht="13.5" customHeight="1">
      <c r="A35" s="73" t="s">
        <v>327</v>
      </c>
      <c r="B35" s="73" t="s">
        <v>64</v>
      </c>
      <c r="C35" s="72" t="s">
        <v>24</v>
      </c>
      <c r="D35" s="73" t="s">
        <v>64</v>
      </c>
      <c r="E35" s="72" t="s">
        <v>182</v>
      </c>
      <c r="F35" s="72" t="s">
        <v>183</v>
      </c>
      <c r="G35" s="72">
        <v>19</v>
      </c>
      <c r="H35" s="72">
        <v>0</v>
      </c>
      <c r="I35" s="72">
        <v>38</v>
      </c>
      <c r="J35" s="72"/>
    </row>
    <row r="36" spans="1:10" ht="13.5" customHeight="1">
      <c r="A36" s="73" t="s">
        <v>327</v>
      </c>
      <c r="B36" s="73" t="s">
        <v>64</v>
      </c>
      <c r="C36" s="72" t="s">
        <v>44</v>
      </c>
      <c r="D36" s="73" t="s">
        <v>64</v>
      </c>
      <c r="E36" s="72" t="s">
        <v>77</v>
      </c>
      <c r="F36" s="72" t="s">
        <v>77</v>
      </c>
      <c r="G36" s="72">
        <v>2</v>
      </c>
      <c r="H36" s="72">
        <v>2</v>
      </c>
      <c r="I36" s="72"/>
      <c r="J36" s="72"/>
    </row>
    <row r="37" spans="1:10" ht="13.5" customHeight="1">
      <c r="A37" s="73" t="s">
        <v>327</v>
      </c>
      <c r="B37" s="73" t="s">
        <v>64</v>
      </c>
      <c r="C37" s="72" t="s">
        <v>46</v>
      </c>
      <c r="D37" s="73" t="s">
        <v>219</v>
      </c>
      <c r="E37" s="72" t="s">
        <v>260</v>
      </c>
      <c r="F37" s="72" t="s">
        <v>261</v>
      </c>
      <c r="G37" s="72">
        <v>8</v>
      </c>
      <c r="H37" s="72">
        <v>8</v>
      </c>
      <c r="I37" s="72"/>
      <c r="J37" s="72"/>
    </row>
    <row r="38" spans="1:10" ht="13.5" customHeight="1">
      <c r="A38" s="73" t="s">
        <v>327</v>
      </c>
      <c r="B38" s="73" t="s">
        <v>64</v>
      </c>
      <c r="C38" s="72" t="s">
        <v>48</v>
      </c>
      <c r="D38" s="73" t="s">
        <v>64</v>
      </c>
      <c r="E38" s="72" t="s">
        <v>264</v>
      </c>
      <c r="F38" s="72" t="s">
        <v>265</v>
      </c>
      <c r="G38" s="72">
        <v>3</v>
      </c>
      <c r="H38" s="72">
        <v>0</v>
      </c>
      <c r="I38" s="72">
        <v>6</v>
      </c>
      <c r="J38" s="72"/>
    </row>
    <row r="39" spans="1:10" ht="13.5" customHeight="1">
      <c r="A39" s="73" t="s">
        <v>327</v>
      </c>
      <c r="B39" s="73" t="s">
        <v>64</v>
      </c>
      <c r="C39" s="72" t="s">
        <v>48</v>
      </c>
      <c r="D39" s="73" t="s">
        <v>77</v>
      </c>
      <c r="E39" s="72" t="s">
        <v>266</v>
      </c>
      <c r="F39" s="72" t="s">
        <v>77</v>
      </c>
      <c r="G39" s="72">
        <v>3</v>
      </c>
      <c r="H39" s="72">
        <v>3</v>
      </c>
      <c r="I39" s="72">
        <v>6</v>
      </c>
      <c r="J39" s="72">
        <v>6</v>
      </c>
    </row>
    <row r="40" spans="1:10" ht="13.5" customHeight="1">
      <c r="A40" s="73" t="s">
        <v>327</v>
      </c>
      <c r="B40" s="73" t="s">
        <v>64</v>
      </c>
      <c r="C40" s="72" t="s">
        <v>48</v>
      </c>
      <c r="D40" s="73" t="s">
        <v>64</v>
      </c>
      <c r="E40" s="72" t="s">
        <v>262</v>
      </c>
      <c r="F40" s="72" t="s">
        <v>263</v>
      </c>
      <c r="G40" s="72">
        <v>3</v>
      </c>
      <c r="H40" s="72">
        <v>0</v>
      </c>
      <c r="I40" s="72">
        <v>6</v>
      </c>
      <c r="J40" s="72"/>
    </row>
    <row r="41" spans="1:10" ht="13.5" customHeight="1">
      <c r="A41" s="73" t="s">
        <v>327</v>
      </c>
      <c r="B41" s="73" t="s">
        <v>65</v>
      </c>
      <c r="C41" s="72" t="s">
        <v>24</v>
      </c>
      <c r="D41" s="73" t="s">
        <v>189</v>
      </c>
      <c r="E41" s="72" t="s">
        <v>190</v>
      </c>
      <c r="F41" s="72" t="s">
        <v>191</v>
      </c>
      <c r="G41" s="72">
        <v>19</v>
      </c>
      <c r="H41" s="72">
        <v>19</v>
      </c>
      <c r="I41" s="72">
        <v>38</v>
      </c>
      <c r="J41" s="72">
        <v>20</v>
      </c>
    </row>
    <row r="42" spans="1:10" ht="13.5" customHeight="1">
      <c r="A42" s="73" t="s">
        <v>327</v>
      </c>
      <c r="B42" s="73" t="s">
        <v>65</v>
      </c>
      <c r="C42" s="72" t="s">
        <v>24</v>
      </c>
      <c r="D42" s="73" t="s">
        <v>176</v>
      </c>
      <c r="E42" s="72" t="s">
        <v>177</v>
      </c>
      <c r="F42" s="72" t="s">
        <v>178</v>
      </c>
      <c r="G42" s="72">
        <v>19</v>
      </c>
      <c r="H42" s="72">
        <v>19</v>
      </c>
      <c r="I42" s="72">
        <v>38</v>
      </c>
      <c r="J42" s="72">
        <v>28</v>
      </c>
    </row>
    <row r="43" spans="1:10" ht="13.5" customHeight="1">
      <c r="A43" s="73" t="s">
        <v>327</v>
      </c>
      <c r="B43" s="73" t="s">
        <v>65</v>
      </c>
      <c r="C43" s="72" t="s">
        <v>24</v>
      </c>
      <c r="D43" s="73" t="s">
        <v>213</v>
      </c>
      <c r="E43" s="72" t="s">
        <v>214</v>
      </c>
      <c r="F43" s="72" t="s">
        <v>215</v>
      </c>
      <c r="G43" s="72">
        <v>19</v>
      </c>
      <c r="H43" s="72">
        <v>19</v>
      </c>
      <c r="I43" s="72">
        <v>38</v>
      </c>
      <c r="J43" s="72">
        <v>38</v>
      </c>
    </row>
    <row r="44" spans="1:10" ht="13.5" customHeight="1">
      <c r="A44" s="73" t="s">
        <v>327</v>
      </c>
      <c r="B44" s="73" t="s">
        <v>65</v>
      </c>
      <c r="C44" s="72" t="s">
        <v>24</v>
      </c>
      <c r="D44" s="73" t="s">
        <v>170</v>
      </c>
      <c r="E44" s="72" t="s">
        <v>171</v>
      </c>
      <c r="F44" s="72" t="s">
        <v>172</v>
      </c>
      <c r="G44" s="72">
        <v>19</v>
      </c>
      <c r="H44" s="72">
        <v>6</v>
      </c>
      <c r="I44" s="72">
        <v>38</v>
      </c>
      <c r="J44" s="72">
        <v>8</v>
      </c>
    </row>
    <row r="45" spans="1:10" ht="13.5" customHeight="1">
      <c r="A45" s="73" t="s">
        <v>327</v>
      </c>
      <c r="B45" s="73" t="s">
        <v>65</v>
      </c>
      <c r="C45" s="72" t="s">
        <v>24</v>
      </c>
      <c r="D45" s="73" t="s">
        <v>173</v>
      </c>
      <c r="E45" s="72" t="s">
        <v>174</v>
      </c>
      <c r="F45" s="72" t="s">
        <v>175</v>
      </c>
      <c r="G45" s="72">
        <v>19</v>
      </c>
      <c r="H45" s="72">
        <v>19</v>
      </c>
      <c r="I45" s="72">
        <v>38</v>
      </c>
      <c r="J45" s="72">
        <v>32</v>
      </c>
    </row>
    <row r="46" spans="1:10" ht="13.5" customHeight="1">
      <c r="A46" s="73" t="s">
        <v>327</v>
      </c>
      <c r="B46" s="73" t="s">
        <v>65</v>
      </c>
      <c r="C46" s="72" t="s">
        <v>24</v>
      </c>
      <c r="D46" s="73" t="s">
        <v>179</v>
      </c>
      <c r="E46" s="72" t="s">
        <v>180</v>
      </c>
      <c r="F46" s="72" t="s">
        <v>181</v>
      </c>
      <c r="G46" s="72">
        <v>19</v>
      </c>
      <c r="H46" s="72">
        <v>19</v>
      </c>
      <c r="I46" s="72">
        <v>38</v>
      </c>
      <c r="J46" s="72">
        <v>20</v>
      </c>
    </row>
    <row r="47" spans="1:10" ht="13.5" customHeight="1">
      <c r="A47" s="73" t="s">
        <v>327</v>
      </c>
      <c r="B47" s="73" t="s">
        <v>65</v>
      </c>
      <c r="C47" s="72" t="s">
        <v>24</v>
      </c>
      <c r="D47" s="73" t="s">
        <v>216</v>
      </c>
      <c r="E47" s="72" t="s">
        <v>217</v>
      </c>
      <c r="F47" s="72" t="s">
        <v>218</v>
      </c>
      <c r="G47" s="72">
        <v>19</v>
      </c>
      <c r="H47" s="72">
        <v>19</v>
      </c>
      <c r="I47" s="72">
        <v>38</v>
      </c>
      <c r="J47" s="72">
        <v>38</v>
      </c>
    </row>
    <row r="48" spans="1:10" ht="13.5" customHeight="1">
      <c r="A48" s="73" t="s">
        <v>327</v>
      </c>
      <c r="B48" s="73" t="s">
        <v>65</v>
      </c>
      <c r="C48" s="72" t="s">
        <v>24</v>
      </c>
      <c r="D48" s="73" t="s">
        <v>184</v>
      </c>
      <c r="E48" s="72" t="s">
        <v>185</v>
      </c>
      <c r="F48" s="72" t="s">
        <v>186</v>
      </c>
      <c r="G48" s="72">
        <v>19</v>
      </c>
      <c r="H48" s="72">
        <v>19</v>
      </c>
      <c r="I48" s="72">
        <v>38</v>
      </c>
      <c r="J48" s="72">
        <v>18</v>
      </c>
    </row>
    <row r="49" spans="1:10" ht="13.5" customHeight="1">
      <c r="A49" s="73" t="s">
        <v>327</v>
      </c>
      <c r="B49" s="73" t="s">
        <v>65</v>
      </c>
      <c r="C49" s="72" t="s">
        <v>24</v>
      </c>
      <c r="D49" s="73" t="s">
        <v>65</v>
      </c>
      <c r="E49" s="72" t="s">
        <v>165</v>
      </c>
      <c r="F49" s="72" t="s">
        <v>166</v>
      </c>
      <c r="G49" s="72">
        <v>19</v>
      </c>
      <c r="H49" s="72">
        <v>19</v>
      </c>
      <c r="I49" s="72">
        <v>38</v>
      </c>
      <c r="J49" s="72">
        <v>38</v>
      </c>
    </row>
    <row r="50" spans="1:10" ht="13.5" customHeight="1">
      <c r="A50" s="73" t="s">
        <v>327</v>
      </c>
      <c r="B50" s="73" t="s">
        <v>65</v>
      </c>
      <c r="C50" s="72" t="s">
        <v>44</v>
      </c>
      <c r="D50" s="73" t="s">
        <v>65</v>
      </c>
      <c r="E50" s="72" t="s">
        <v>77</v>
      </c>
      <c r="F50" s="72" t="s">
        <v>77</v>
      </c>
      <c r="G50" s="72">
        <v>2</v>
      </c>
      <c r="H50" s="72">
        <v>2</v>
      </c>
      <c r="I50" s="72"/>
      <c r="J50" s="72"/>
    </row>
    <row r="51" spans="1:10" ht="13.5" customHeight="1">
      <c r="A51" s="73" t="s">
        <v>327</v>
      </c>
      <c r="B51" s="73" t="s">
        <v>65</v>
      </c>
      <c r="C51" s="72" t="s">
        <v>46</v>
      </c>
      <c r="D51" s="73" t="s">
        <v>219</v>
      </c>
      <c r="E51" s="72" t="s">
        <v>237</v>
      </c>
      <c r="F51" s="72" t="s">
        <v>238</v>
      </c>
      <c r="G51" s="72">
        <v>8</v>
      </c>
      <c r="H51" s="72">
        <v>8</v>
      </c>
      <c r="I51" s="72"/>
      <c r="J51" s="72"/>
    </row>
    <row r="52" spans="1:10" ht="13.5" customHeight="1">
      <c r="A52" s="73" t="s">
        <v>327</v>
      </c>
      <c r="B52" s="73" t="s">
        <v>65</v>
      </c>
      <c r="C52" s="72" t="s">
        <v>48</v>
      </c>
      <c r="D52" s="73" t="s">
        <v>65</v>
      </c>
      <c r="E52" s="72" t="s">
        <v>77</v>
      </c>
      <c r="F52" s="72" t="s">
        <v>77</v>
      </c>
      <c r="G52" s="72">
        <v>3</v>
      </c>
      <c r="H52" s="72">
        <v>3</v>
      </c>
      <c r="I52" s="72">
        <v>6</v>
      </c>
      <c r="J52" s="72">
        <v>6</v>
      </c>
    </row>
    <row r="53" spans="1:10" ht="13.5" customHeight="1">
      <c r="A53" s="73" t="s">
        <v>327</v>
      </c>
      <c r="B53" s="73" t="s">
        <v>56</v>
      </c>
      <c r="C53" s="72" t="s">
        <v>24</v>
      </c>
      <c r="D53" s="73" t="s">
        <v>56</v>
      </c>
      <c r="E53" s="72" t="s">
        <v>77</v>
      </c>
      <c r="F53" s="72" t="s">
        <v>77</v>
      </c>
      <c r="G53" s="72">
        <v>19</v>
      </c>
      <c r="H53" s="72">
        <v>19</v>
      </c>
      <c r="I53" s="72">
        <v>38</v>
      </c>
      <c r="J53" s="72">
        <v>38</v>
      </c>
    </row>
    <row r="54" spans="1:10" ht="13.5" customHeight="1">
      <c r="A54" s="73" t="s">
        <v>327</v>
      </c>
      <c r="B54" s="73" t="s">
        <v>56</v>
      </c>
      <c r="C54" s="72" t="s">
        <v>44</v>
      </c>
      <c r="D54" s="73" t="s">
        <v>56</v>
      </c>
      <c r="E54" s="72" t="s">
        <v>77</v>
      </c>
      <c r="F54" s="72" t="s">
        <v>77</v>
      </c>
      <c r="G54" s="72">
        <v>2</v>
      </c>
      <c r="H54" s="72">
        <v>0</v>
      </c>
      <c r="I54" s="72"/>
      <c r="J54" s="72"/>
    </row>
    <row r="55" spans="1:10" ht="13.5" customHeight="1">
      <c r="A55" s="73" t="s">
        <v>327</v>
      </c>
      <c r="B55" s="73" t="s">
        <v>56</v>
      </c>
      <c r="C55" s="72" t="s">
        <v>46</v>
      </c>
      <c r="D55" s="73" t="s">
        <v>56</v>
      </c>
      <c r="E55" s="72" t="s">
        <v>77</v>
      </c>
      <c r="F55" s="72" t="s">
        <v>77</v>
      </c>
      <c r="G55" s="72">
        <v>8</v>
      </c>
      <c r="H55" s="72">
        <v>2</v>
      </c>
      <c r="I55" s="72"/>
      <c r="J55" s="72"/>
    </row>
    <row r="56" spans="1:10" ht="13.5" customHeight="1">
      <c r="A56" s="73" t="s">
        <v>327</v>
      </c>
      <c r="B56" s="73" t="s">
        <v>56</v>
      </c>
      <c r="C56" s="72" t="s">
        <v>48</v>
      </c>
      <c r="D56" s="73" t="s">
        <v>56</v>
      </c>
      <c r="E56" s="72" t="s">
        <v>77</v>
      </c>
      <c r="F56" s="72" t="s">
        <v>77</v>
      </c>
      <c r="G56" s="72">
        <v>3</v>
      </c>
      <c r="H56" s="72">
        <v>3</v>
      </c>
      <c r="I56" s="72">
        <v>6</v>
      </c>
      <c r="J56" s="72">
        <v>2</v>
      </c>
    </row>
    <row r="57" spans="1:10" ht="13.5" customHeight="1">
      <c r="A57" s="73" t="s">
        <v>327</v>
      </c>
      <c r="B57" s="73" t="s">
        <v>55</v>
      </c>
      <c r="C57" s="72" t="s">
        <v>24</v>
      </c>
      <c r="D57" s="73" t="s">
        <v>192</v>
      </c>
      <c r="E57" s="72" t="s">
        <v>193</v>
      </c>
      <c r="F57" s="72" t="s">
        <v>194</v>
      </c>
      <c r="G57" s="72">
        <v>19</v>
      </c>
      <c r="H57" s="72">
        <v>19</v>
      </c>
      <c r="I57" s="72">
        <v>38</v>
      </c>
      <c r="J57" s="72">
        <v>28</v>
      </c>
    </row>
    <row r="58" spans="1:10" ht="13.5" customHeight="1">
      <c r="A58" s="73" t="s">
        <v>327</v>
      </c>
      <c r="B58" s="73" t="s">
        <v>55</v>
      </c>
      <c r="C58" s="72" t="s">
        <v>24</v>
      </c>
      <c r="D58" s="73" t="s">
        <v>167</v>
      </c>
      <c r="E58" s="72" t="s">
        <v>168</v>
      </c>
      <c r="F58" s="72" t="s">
        <v>169</v>
      </c>
      <c r="G58" s="72">
        <v>19</v>
      </c>
      <c r="H58" s="72">
        <v>19</v>
      </c>
      <c r="I58" s="72">
        <v>38</v>
      </c>
      <c r="J58" s="72">
        <v>38</v>
      </c>
    </row>
    <row r="59" spans="1:10" ht="13.5" customHeight="1">
      <c r="A59" s="73" t="s">
        <v>327</v>
      </c>
      <c r="B59" s="73" t="s">
        <v>55</v>
      </c>
      <c r="C59" s="72" t="s">
        <v>24</v>
      </c>
      <c r="D59" s="73" t="s">
        <v>204</v>
      </c>
      <c r="E59" s="72" t="s">
        <v>205</v>
      </c>
      <c r="F59" s="72" t="s">
        <v>206</v>
      </c>
      <c r="G59" s="72">
        <v>19</v>
      </c>
      <c r="H59" s="72">
        <v>19</v>
      </c>
      <c r="I59" s="72">
        <v>38</v>
      </c>
      <c r="J59" s="72">
        <v>28</v>
      </c>
    </row>
    <row r="60" spans="1:10" ht="13.5" customHeight="1">
      <c r="A60" s="73" t="s">
        <v>327</v>
      </c>
      <c r="B60" s="73" t="s">
        <v>55</v>
      </c>
      <c r="C60" s="72" t="s">
        <v>24</v>
      </c>
      <c r="D60" s="73" t="s">
        <v>210</v>
      </c>
      <c r="E60" s="72" t="s">
        <v>211</v>
      </c>
      <c r="F60" s="72" t="s">
        <v>212</v>
      </c>
      <c r="G60" s="72">
        <v>19</v>
      </c>
      <c r="H60" s="72">
        <v>19</v>
      </c>
      <c r="I60" s="72">
        <v>38</v>
      </c>
      <c r="J60" s="72">
        <v>38</v>
      </c>
    </row>
    <row r="61" spans="1:10" ht="13.5" customHeight="1">
      <c r="A61" s="73" t="s">
        <v>327</v>
      </c>
      <c r="B61" s="73" t="s">
        <v>55</v>
      </c>
      <c r="C61" s="72" t="s">
        <v>24</v>
      </c>
      <c r="D61" s="73" t="s">
        <v>55</v>
      </c>
      <c r="E61" s="72" t="s">
        <v>187</v>
      </c>
      <c r="F61" s="72" t="s">
        <v>188</v>
      </c>
      <c r="G61" s="72">
        <v>19</v>
      </c>
      <c r="H61" s="72">
        <v>19</v>
      </c>
      <c r="I61" s="72">
        <v>38</v>
      </c>
      <c r="J61" s="72">
        <v>38</v>
      </c>
    </row>
    <row r="62" spans="1:10" ht="13.5" customHeight="1">
      <c r="A62" s="73" t="s">
        <v>327</v>
      </c>
      <c r="B62" s="73" t="s">
        <v>55</v>
      </c>
      <c r="C62" s="72" t="s">
        <v>24</v>
      </c>
      <c r="D62" s="73" t="s">
        <v>196</v>
      </c>
      <c r="E62" s="72" t="s">
        <v>197</v>
      </c>
      <c r="F62" s="72" t="s">
        <v>198</v>
      </c>
      <c r="G62" s="72">
        <v>19</v>
      </c>
      <c r="H62" s="72">
        <v>19</v>
      </c>
      <c r="I62" s="72">
        <v>38</v>
      </c>
      <c r="J62" s="72">
        <v>38</v>
      </c>
    </row>
    <row r="63" spans="1:10" ht="13.5" customHeight="1">
      <c r="A63" s="73" t="s">
        <v>327</v>
      </c>
      <c r="B63" s="73" t="s">
        <v>55</v>
      </c>
      <c r="C63" s="72" t="s">
        <v>44</v>
      </c>
      <c r="D63" s="73" t="s">
        <v>55</v>
      </c>
      <c r="E63" s="72" t="s">
        <v>77</v>
      </c>
      <c r="F63" s="72" t="s">
        <v>77</v>
      </c>
      <c r="G63" s="72">
        <v>2</v>
      </c>
      <c r="H63" s="72">
        <v>2</v>
      </c>
      <c r="I63" s="72"/>
      <c r="J63" s="72"/>
    </row>
    <row r="64" spans="1:10" ht="13.5" customHeight="1">
      <c r="A64" s="73" t="s">
        <v>327</v>
      </c>
      <c r="B64" s="73" t="s">
        <v>55</v>
      </c>
      <c r="C64" s="72" t="s">
        <v>46</v>
      </c>
      <c r="D64" s="73" t="s">
        <v>222</v>
      </c>
      <c r="E64" s="72" t="s">
        <v>227</v>
      </c>
      <c r="F64" s="72" t="s">
        <v>228</v>
      </c>
      <c r="G64" s="72">
        <v>8</v>
      </c>
      <c r="H64" s="72">
        <v>8</v>
      </c>
      <c r="I64" s="72"/>
      <c r="J64" s="72"/>
    </row>
    <row r="65" spans="1:10" ht="13.5" customHeight="1">
      <c r="A65" s="73" t="s">
        <v>327</v>
      </c>
      <c r="B65" s="73" t="s">
        <v>55</v>
      </c>
      <c r="C65" s="72" t="s">
        <v>48</v>
      </c>
      <c r="D65" s="73" t="s">
        <v>55</v>
      </c>
      <c r="E65" s="72" t="s">
        <v>77</v>
      </c>
      <c r="F65" s="72" t="s">
        <v>77</v>
      </c>
      <c r="G65" s="72">
        <v>3</v>
      </c>
      <c r="H65" s="72">
        <v>3</v>
      </c>
      <c r="I65" s="72">
        <v>6</v>
      </c>
      <c r="J65" s="72">
        <v>6</v>
      </c>
    </row>
    <row r="66" spans="1:10" ht="13.5" customHeight="1">
      <c r="A66" s="73" t="s">
        <v>327</v>
      </c>
      <c r="B66" s="73" t="s">
        <v>54</v>
      </c>
      <c r="C66" s="72" t="s">
        <v>24</v>
      </c>
      <c r="D66" s="73" t="s">
        <v>54</v>
      </c>
      <c r="E66" s="72" t="s">
        <v>77</v>
      </c>
      <c r="F66" s="72" t="s">
        <v>77</v>
      </c>
      <c r="G66" s="72">
        <v>19</v>
      </c>
      <c r="H66" s="72">
        <v>19</v>
      </c>
      <c r="I66" s="72">
        <v>38</v>
      </c>
      <c r="J66" s="72">
        <v>0</v>
      </c>
    </row>
    <row r="67" spans="1:10" ht="13.5" customHeight="1">
      <c r="A67" s="73" t="s">
        <v>327</v>
      </c>
      <c r="B67" s="73" t="s">
        <v>54</v>
      </c>
      <c r="C67" s="72" t="s">
        <v>44</v>
      </c>
      <c r="D67" s="73" t="s">
        <v>54</v>
      </c>
      <c r="E67" s="72" t="s">
        <v>77</v>
      </c>
      <c r="F67" s="72" t="s">
        <v>77</v>
      </c>
      <c r="G67" s="72">
        <v>2</v>
      </c>
      <c r="H67" s="72">
        <v>2</v>
      </c>
      <c r="I67" s="72"/>
      <c r="J67" s="72"/>
    </row>
    <row r="68" spans="1:10" ht="13.5" customHeight="1">
      <c r="A68" s="73" t="s">
        <v>327</v>
      </c>
      <c r="B68" s="73" t="s">
        <v>54</v>
      </c>
      <c r="C68" s="72" t="s">
        <v>46</v>
      </c>
      <c r="D68" s="73" t="s">
        <v>54</v>
      </c>
      <c r="E68" s="72" t="s">
        <v>77</v>
      </c>
      <c r="F68" s="72" t="s">
        <v>77</v>
      </c>
      <c r="G68" s="72">
        <v>8</v>
      </c>
      <c r="H68" s="72">
        <v>8</v>
      </c>
      <c r="I68" s="72"/>
      <c r="J68" s="72"/>
    </row>
    <row r="69" spans="1:10" ht="13.5" customHeight="1">
      <c r="A69" s="73" t="s">
        <v>327</v>
      </c>
      <c r="B69" s="73" t="s">
        <v>54</v>
      </c>
      <c r="C69" s="72" t="s">
        <v>48</v>
      </c>
      <c r="D69" s="73" t="s">
        <v>54</v>
      </c>
      <c r="E69" s="72" t="s">
        <v>77</v>
      </c>
      <c r="F69" s="72" t="s">
        <v>77</v>
      </c>
      <c r="G69" s="72">
        <v>3</v>
      </c>
      <c r="H69" s="72">
        <v>3</v>
      </c>
      <c r="I69" s="72">
        <v>6</v>
      </c>
      <c r="J69" s="72">
        <v>0</v>
      </c>
    </row>
    <row r="70" spans="1:10" ht="13.5" customHeight="1">
      <c r="A70" s="73" t="s">
        <v>327</v>
      </c>
      <c r="B70" s="73" t="s">
        <v>66</v>
      </c>
      <c r="C70" s="72" t="s">
        <v>24</v>
      </c>
      <c r="D70" s="73" t="s">
        <v>66</v>
      </c>
      <c r="E70" s="72" t="s">
        <v>77</v>
      </c>
      <c r="F70" s="72" t="s">
        <v>77</v>
      </c>
      <c r="G70" s="72">
        <v>19</v>
      </c>
      <c r="H70" s="72">
        <v>19</v>
      </c>
      <c r="I70" s="72">
        <v>38</v>
      </c>
      <c r="J70" s="72">
        <v>38</v>
      </c>
    </row>
    <row r="71" spans="1:10" ht="13.5" customHeight="1">
      <c r="A71" s="73" t="s">
        <v>327</v>
      </c>
      <c r="B71" s="73" t="s">
        <v>66</v>
      </c>
      <c r="C71" s="72" t="s">
        <v>44</v>
      </c>
      <c r="D71" s="73" t="s">
        <v>66</v>
      </c>
      <c r="E71" s="72" t="s">
        <v>77</v>
      </c>
      <c r="F71" s="72" t="s">
        <v>77</v>
      </c>
      <c r="G71" s="72">
        <v>2</v>
      </c>
      <c r="H71" s="72">
        <v>2</v>
      </c>
      <c r="I71" s="72"/>
      <c r="J71" s="72"/>
    </row>
    <row r="72" spans="1:10" ht="13.5" customHeight="1">
      <c r="A72" s="73" t="s">
        <v>327</v>
      </c>
      <c r="B72" s="73" t="s">
        <v>66</v>
      </c>
      <c r="C72" s="72" t="s">
        <v>46</v>
      </c>
      <c r="D72" s="73" t="s">
        <v>222</v>
      </c>
      <c r="E72" s="72" t="s">
        <v>256</v>
      </c>
      <c r="F72" s="72" t="s">
        <v>257</v>
      </c>
      <c r="G72" s="72">
        <v>8</v>
      </c>
      <c r="H72" s="72">
        <v>8</v>
      </c>
      <c r="I72" s="72"/>
      <c r="J72" s="72"/>
    </row>
    <row r="73" spans="1:10" ht="13.5" customHeight="1">
      <c r="A73" s="73" t="s">
        <v>327</v>
      </c>
      <c r="B73" s="73" t="s">
        <v>66</v>
      </c>
      <c r="C73" s="72" t="s">
        <v>48</v>
      </c>
      <c r="D73" s="73" t="s">
        <v>66</v>
      </c>
      <c r="E73" s="72" t="s">
        <v>77</v>
      </c>
      <c r="F73" s="72" t="s">
        <v>77</v>
      </c>
      <c r="G73" s="72">
        <v>3</v>
      </c>
      <c r="H73" s="72">
        <v>3</v>
      </c>
      <c r="I73" s="72">
        <v>6</v>
      </c>
      <c r="J73" s="72">
        <v>6</v>
      </c>
    </row>
    <row r="74" spans="1:10" ht="13.5" customHeight="1">
      <c r="A74" s="73" t="s">
        <v>327</v>
      </c>
      <c r="B74" s="73" t="s">
        <v>67</v>
      </c>
      <c r="C74" s="72" t="s">
        <v>24</v>
      </c>
      <c r="D74" s="73" t="s">
        <v>67</v>
      </c>
      <c r="E74" s="72" t="s">
        <v>77</v>
      </c>
      <c r="F74" s="72" t="s">
        <v>77</v>
      </c>
      <c r="G74" s="72">
        <v>19</v>
      </c>
      <c r="H74" s="72">
        <v>0</v>
      </c>
      <c r="I74" s="72">
        <v>38</v>
      </c>
      <c r="J74" s="72"/>
    </row>
    <row r="75" spans="1:10" ht="13.5" customHeight="1">
      <c r="A75" s="73" t="s">
        <v>327</v>
      </c>
      <c r="B75" s="73" t="s">
        <v>67</v>
      </c>
      <c r="C75" s="72" t="s">
        <v>24</v>
      </c>
      <c r="D75" s="73" t="s">
        <v>199</v>
      </c>
      <c r="E75" s="72" t="s">
        <v>200</v>
      </c>
      <c r="F75" s="72" t="s">
        <v>201</v>
      </c>
      <c r="G75" s="72">
        <v>19</v>
      </c>
      <c r="H75" s="72">
        <v>19</v>
      </c>
      <c r="I75" s="72">
        <v>38</v>
      </c>
      <c r="J75" s="72">
        <v>0</v>
      </c>
    </row>
    <row r="76" spans="1:10" ht="13.5" customHeight="1">
      <c r="A76" s="73" t="s">
        <v>327</v>
      </c>
      <c r="B76" s="73" t="s">
        <v>67</v>
      </c>
      <c r="C76" s="72" t="s">
        <v>24</v>
      </c>
      <c r="D76" s="73" t="s">
        <v>77</v>
      </c>
      <c r="E76" s="72" t="s">
        <v>195</v>
      </c>
      <c r="F76" s="72" t="s">
        <v>77</v>
      </c>
      <c r="G76" s="72">
        <v>19</v>
      </c>
      <c r="H76" s="72">
        <v>19</v>
      </c>
      <c r="I76" s="72">
        <v>38</v>
      </c>
      <c r="J76" s="72">
        <v>38</v>
      </c>
    </row>
    <row r="77" spans="1:10" ht="13.5" customHeight="1">
      <c r="A77" s="73" t="s">
        <v>327</v>
      </c>
      <c r="B77" s="73" t="s">
        <v>67</v>
      </c>
      <c r="C77" s="72" t="s">
        <v>44</v>
      </c>
      <c r="D77" s="73" t="s">
        <v>67</v>
      </c>
      <c r="E77" s="72" t="s">
        <v>77</v>
      </c>
      <c r="F77" s="72" t="s">
        <v>77</v>
      </c>
      <c r="G77" s="72">
        <v>2</v>
      </c>
      <c r="H77" s="72">
        <v>2</v>
      </c>
      <c r="I77" s="72"/>
      <c r="J77" s="72"/>
    </row>
    <row r="78" spans="1:10" ht="13.5" customHeight="1">
      <c r="A78" s="73" t="s">
        <v>327</v>
      </c>
      <c r="B78" s="73" t="s">
        <v>67</v>
      </c>
      <c r="C78" s="72" t="s">
        <v>46</v>
      </c>
      <c r="D78" s="73" t="s">
        <v>222</v>
      </c>
      <c r="E78" s="72" t="s">
        <v>252</v>
      </c>
      <c r="F78" s="72" t="s">
        <v>248</v>
      </c>
      <c r="G78" s="72">
        <v>8</v>
      </c>
      <c r="H78" s="72">
        <v>8</v>
      </c>
      <c r="I78" s="72"/>
      <c r="J78" s="72"/>
    </row>
    <row r="79" spans="1:10" ht="13.5" customHeight="1">
      <c r="A79" s="73" t="s">
        <v>327</v>
      </c>
      <c r="B79" s="73" t="s">
        <v>67</v>
      </c>
      <c r="C79" s="72" t="s">
        <v>46</v>
      </c>
      <c r="D79" s="73" t="s">
        <v>249</v>
      </c>
      <c r="E79" s="72" t="s">
        <v>250</v>
      </c>
      <c r="F79" s="72" t="s">
        <v>251</v>
      </c>
      <c r="G79" s="72">
        <v>8</v>
      </c>
      <c r="H79" s="72">
        <v>0</v>
      </c>
      <c r="I79" s="72"/>
      <c r="J79" s="72"/>
    </row>
    <row r="80" spans="1:10" ht="13.5" customHeight="1">
      <c r="A80" s="73" t="s">
        <v>327</v>
      </c>
      <c r="B80" s="73" t="s">
        <v>67</v>
      </c>
      <c r="C80" s="72" t="s">
        <v>46</v>
      </c>
      <c r="D80" s="73" t="s">
        <v>219</v>
      </c>
      <c r="E80" s="72" t="s">
        <v>247</v>
      </c>
      <c r="F80" s="72" t="s">
        <v>248</v>
      </c>
      <c r="G80" s="72">
        <v>8</v>
      </c>
      <c r="H80" s="72">
        <v>8</v>
      </c>
      <c r="I80" s="72"/>
      <c r="J80" s="72"/>
    </row>
    <row r="81" spans="1:10" ht="13.5" customHeight="1">
      <c r="A81" s="73" t="s">
        <v>327</v>
      </c>
      <c r="B81" s="73" t="s">
        <v>67</v>
      </c>
      <c r="C81" s="72" t="s">
        <v>48</v>
      </c>
      <c r="D81" s="73" t="s">
        <v>67</v>
      </c>
      <c r="E81" s="72" t="s">
        <v>77</v>
      </c>
      <c r="F81" s="72" t="s">
        <v>77</v>
      </c>
      <c r="G81" s="72">
        <v>3</v>
      </c>
      <c r="H81" s="72">
        <v>3</v>
      </c>
      <c r="I81" s="72">
        <v>6</v>
      </c>
      <c r="J81" s="72">
        <v>6</v>
      </c>
    </row>
    <row r="82" spans="1:10" ht="13.5" customHeight="1">
      <c r="A82" s="73" t="s">
        <v>327</v>
      </c>
      <c r="B82" s="73" t="s">
        <v>68</v>
      </c>
      <c r="C82" s="72" t="s">
        <v>24</v>
      </c>
      <c r="D82" s="73" t="s">
        <v>68</v>
      </c>
      <c r="E82" s="72" t="s">
        <v>77</v>
      </c>
      <c r="F82" s="72" t="s">
        <v>77</v>
      </c>
      <c r="G82" s="72">
        <v>19</v>
      </c>
      <c r="H82" s="72">
        <v>19</v>
      </c>
      <c r="I82" s="72">
        <v>38</v>
      </c>
      <c r="J82" s="72">
        <v>38</v>
      </c>
    </row>
    <row r="83" spans="1:10" ht="13.5" customHeight="1">
      <c r="A83" s="73" t="s">
        <v>327</v>
      </c>
      <c r="B83" s="73" t="s">
        <v>68</v>
      </c>
      <c r="C83" s="72" t="s">
        <v>44</v>
      </c>
      <c r="D83" s="73" t="s">
        <v>68</v>
      </c>
      <c r="E83" s="72" t="s">
        <v>77</v>
      </c>
      <c r="F83" s="72" t="s">
        <v>77</v>
      </c>
      <c r="G83" s="72">
        <v>2</v>
      </c>
      <c r="H83" s="72">
        <v>2</v>
      </c>
      <c r="I83" s="72"/>
      <c r="J83" s="72"/>
    </row>
    <row r="84" spans="1:10" ht="13.5" customHeight="1">
      <c r="A84" s="73" t="s">
        <v>327</v>
      </c>
      <c r="B84" s="73" t="s">
        <v>68</v>
      </c>
      <c r="C84" s="72" t="s">
        <v>46</v>
      </c>
      <c r="D84" s="73" t="s">
        <v>219</v>
      </c>
      <c r="E84" s="72" t="s">
        <v>245</v>
      </c>
      <c r="F84" s="72" t="s">
        <v>246</v>
      </c>
      <c r="G84" s="72">
        <v>8</v>
      </c>
      <c r="H84" s="72">
        <v>8</v>
      </c>
      <c r="I84" s="72"/>
      <c r="J84" s="72"/>
    </row>
    <row r="85" spans="1:10" ht="13.5" customHeight="1">
      <c r="A85" s="73" t="s">
        <v>327</v>
      </c>
      <c r="B85" s="73" t="s">
        <v>68</v>
      </c>
      <c r="C85" s="72" t="s">
        <v>48</v>
      </c>
      <c r="D85" s="73" t="s">
        <v>68</v>
      </c>
      <c r="E85" s="72" t="s">
        <v>77</v>
      </c>
      <c r="F85" s="72" t="s">
        <v>77</v>
      </c>
      <c r="G85" s="72">
        <v>3</v>
      </c>
      <c r="H85" s="72">
        <v>3</v>
      </c>
      <c r="I85" s="72">
        <v>6</v>
      </c>
      <c r="J85" s="72">
        <v>6</v>
      </c>
    </row>
    <row r="86" spans="1:10" ht="13.5" customHeight="1">
      <c r="A86" s="73" t="s">
        <v>327</v>
      </c>
      <c r="B86" s="73" t="s">
        <v>69</v>
      </c>
      <c r="C86" s="72" t="s">
        <v>24</v>
      </c>
      <c r="D86" s="73" t="s">
        <v>69</v>
      </c>
      <c r="E86" s="72" t="s">
        <v>77</v>
      </c>
      <c r="F86" s="72" t="s">
        <v>77</v>
      </c>
      <c r="G86" s="72">
        <v>19</v>
      </c>
      <c r="H86" s="72">
        <v>19</v>
      </c>
      <c r="I86" s="72">
        <v>38</v>
      </c>
      <c r="J86" s="72">
        <v>38</v>
      </c>
    </row>
    <row r="87" spans="1:10" ht="13.5" customHeight="1">
      <c r="A87" s="73" t="s">
        <v>327</v>
      </c>
      <c r="B87" s="73" t="s">
        <v>69</v>
      </c>
      <c r="C87" s="72" t="s">
        <v>44</v>
      </c>
      <c r="D87" s="73" t="s">
        <v>69</v>
      </c>
      <c r="E87" s="72" t="s">
        <v>77</v>
      </c>
      <c r="F87" s="72" t="s">
        <v>77</v>
      </c>
      <c r="G87" s="72">
        <v>2</v>
      </c>
      <c r="H87" s="72">
        <v>2</v>
      </c>
      <c r="I87" s="72"/>
      <c r="J87" s="72"/>
    </row>
    <row r="88" spans="1:10" ht="13.5" customHeight="1">
      <c r="A88" s="73" t="s">
        <v>327</v>
      </c>
      <c r="B88" s="73" t="s">
        <v>69</v>
      </c>
      <c r="C88" s="72" t="s">
        <v>46</v>
      </c>
      <c r="D88" s="73" t="s">
        <v>69</v>
      </c>
      <c r="E88" s="72" t="s">
        <v>77</v>
      </c>
      <c r="F88" s="72" t="s">
        <v>77</v>
      </c>
      <c r="G88" s="72">
        <v>8</v>
      </c>
      <c r="H88" s="72">
        <v>0</v>
      </c>
      <c r="I88" s="72"/>
      <c r="J88" s="72"/>
    </row>
    <row r="89" spans="1:10" ht="13.5" customHeight="1">
      <c r="A89" s="73" t="s">
        <v>327</v>
      </c>
      <c r="B89" s="73" t="s">
        <v>69</v>
      </c>
      <c r="C89" s="72" t="s">
        <v>48</v>
      </c>
      <c r="D89" s="73" t="s">
        <v>69</v>
      </c>
      <c r="E89" s="72" t="s">
        <v>77</v>
      </c>
      <c r="F89" s="72" t="s">
        <v>77</v>
      </c>
      <c r="G89" s="72">
        <v>3</v>
      </c>
      <c r="H89" s="72">
        <v>3</v>
      </c>
      <c r="I89" s="72">
        <v>6</v>
      </c>
      <c r="J89" s="72">
        <v>6</v>
      </c>
    </row>
    <row r="90" spans="1:10" ht="13.5" customHeight="1">
      <c r="A90" s="73" t="s">
        <v>327</v>
      </c>
      <c r="B90" s="73" t="s">
        <v>70</v>
      </c>
      <c r="C90" s="72" t="s">
        <v>24</v>
      </c>
      <c r="D90" s="73" t="s">
        <v>70</v>
      </c>
      <c r="E90" s="72" t="s">
        <v>77</v>
      </c>
      <c r="F90" s="72" t="s">
        <v>77</v>
      </c>
      <c r="G90" s="72">
        <v>19</v>
      </c>
      <c r="H90" s="72">
        <v>19</v>
      </c>
      <c r="I90" s="72">
        <v>38</v>
      </c>
      <c r="J90" s="72">
        <v>36</v>
      </c>
    </row>
    <row r="91" spans="1:10" ht="13.5" customHeight="1">
      <c r="A91" s="73" t="s">
        <v>327</v>
      </c>
      <c r="B91" s="73" t="s">
        <v>70</v>
      </c>
      <c r="C91" s="72" t="s">
        <v>44</v>
      </c>
      <c r="D91" s="73" t="s">
        <v>70</v>
      </c>
      <c r="E91" s="72" t="s">
        <v>77</v>
      </c>
      <c r="F91" s="72" t="s">
        <v>77</v>
      </c>
      <c r="G91" s="72">
        <v>2</v>
      </c>
      <c r="H91" s="72">
        <v>2</v>
      </c>
      <c r="I91" s="72"/>
      <c r="J91" s="72"/>
    </row>
    <row r="92" spans="1:10" ht="13.5" customHeight="1">
      <c r="A92" s="73" t="s">
        <v>327</v>
      </c>
      <c r="B92" s="73" t="s">
        <v>70</v>
      </c>
      <c r="C92" s="72" t="s">
        <v>46</v>
      </c>
      <c r="D92" s="73" t="s">
        <v>70</v>
      </c>
      <c r="E92" s="72" t="s">
        <v>77</v>
      </c>
      <c r="F92" s="72" t="s">
        <v>77</v>
      </c>
      <c r="G92" s="72">
        <v>8</v>
      </c>
      <c r="H92" s="72">
        <v>8</v>
      </c>
      <c r="I92" s="72"/>
      <c r="J92" s="72"/>
    </row>
    <row r="93" spans="1:10" ht="13.5" customHeight="1">
      <c r="A93" s="73" t="s">
        <v>327</v>
      </c>
      <c r="B93" s="73" t="s">
        <v>70</v>
      </c>
      <c r="C93" s="72" t="s">
        <v>48</v>
      </c>
      <c r="D93" s="73" t="s">
        <v>70</v>
      </c>
      <c r="E93" s="72" t="s">
        <v>77</v>
      </c>
      <c r="F93" s="72" t="s">
        <v>77</v>
      </c>
      <c r="G93" s="72">
        <v>3</v>
      </c>
      <c r="H93" s="72">
        <v>3</v>
      </c>
      <c r="I93" s="72">
        <v>6</v>
      </c>
      <c r="J93" s="72">
        <v>6</v>
      </c>
    </row>
    <row r="94" spans="1:10" ht="13.5" customHeight="1">
      <c r="A94" s="73" t="s">
        <v>327</v>
      </c>
      <c r="B94" s="73" t="s">
        <v>71</v>
      </c>
      <c r="C94" s="72" t="s">
        <v>24</v>
      </c>
      <c r="D94" s="73" t="s">
        <v>71</v>
      </c>
      <c r="E94" s="72" t="s">
        <v>77</v>
      </c>
      <c r="F94" s="72" t="s">
        <v>77</v>
      </c>
      <c r="G94" s="72">
        <v>19</v>
      </c>
      <c r="H94" s="72">
        <v>19</v>
      </c>
      <c r="I94" s="72">
        <v>38</v>
      </c>
      <c r="J94" s="72">
        <v>38</v>
      </c>
    </row>
    <row r="95" spans="1:10" ht="13.5" customHeight="1">
      <c r="A95" s="73" t="s">
        <v>327</v>
      </c>
      <c r="B95" s="73" t="s">
        <v>71</v>
      </c>
      <c r="C95" s="72" t="s">
        <v>44</v>
      </c>
      <c r="D95" s="73" t="s">
        <v>71</v>
      </c>
      <c r="E95" s="72" t="s">
        <v>77</v>
      </c>
      <c r="F95" s="72" t="s">
        <v>77</v>
      </c>
      <c r="G95" s="72">
        <v>2</v>
      </c>
      <c r="H95" s="72">
        <v>2</v>
      </c>
      <c r="I95" s="72"/>
      <c r="J95" s="72"/>
    </row>
    <row r="96" spans="1:10" ht="13.5" customHeight="1">
      <c r="A96" s="73" t="s">
        <v>327</v>
      </c>
      <c r="B96" s="73" t="s">
        <v>71</v>
      </c>
      <c r="C96" s="72" t="s">
        <v>46</v>
      </c>
      <c r="D96" s="73" t="s">
        <v>222</v>
      </c>
      <c r="E96" s="72" t="s">
        <v>239</v>
      </c>
      <c r="F96" s="72" t="s">
        <v>240</v>
      </c>
      <c r="G96" s="72">
        <v>8</v>
      </c>
      <c r="H96" s="72">
        <v>8</v>
      </c>
      <c r="I96" s="72"/>
      <c r="J96" s="72"/>
    </row>
    <row r="97" spans="1:10" ht="13.5" customHeight="1">
      <c r="A97" s="73" t="s">
        <v>327</v>
      </c>
      <c r="B97" s="73" t="s">
        <v>71</v>
      </c>
      <c r="C97" s="72" t="s">
        <v>48</v>
      </c>
      <c r="D97" s="73" t="s">
        <v>71</v>
      </c>
      <c r="E97" s="72" t="s">
        <v>77</v>
      </c>
      <c r="F97" s="72" t="s">
        <v>77</v>
      </c>
      <c r="G97" s="72">
        <v>3</v>
      </c>
      <c r="H97" s="72">
        <v>3</v>
      </c>
      <c r="I97" s="72">
        <v>6</v>
      </c>
      <c r="J97" s="72">
        <v>6</v>
      </c>
    </row>
    <row r="98" spans="1:10" ht="13.5" customHeight="1">
      <c r="A98" s="73" t="s">
        <v>327</v>
      </c>
      <c r="B98" s="73" t="s">
        <v>72</v>
      </c>
      <c r="C98" s="72" t="s">
        <v>24</v>
      </c>
      <c r="D98" s="73" t="s">
        <v>72</v>
      </c>
      <c r="E98" s="72" t="s">
        <v>77</v>
      </c>
      <c r="F98" s="72" t="s">
        <v>77</v>
      </c>
      <c r="G98" s="72">
        <v>19</v>
      </c>
      <c r="H98" s="72">
        <v>19</v>
      </c>
      <c r="I98" s="72">
        <v>38</v>
      </c>
      <c r="J98" s="72">
        <v>38</v>
      </c>
    </row>
    <row r="99" spans="1:10" ht="13.5" customHeight="1">
      <c r="A99" s="73" t="s">
        <v>327</v>
      </c>
      <c r="B99" s="73" t="s">
        <v>72</v>
      </c>
      <c r="C99" s="72" t="s">
        <v>44</v>
      </c>
      <c r="D99" s="73" t="s">
        <v>72</v>
      </c>
      <c r="E99" s="72" t="s">
        <v>77</v>
      </c>
      <c r="F99" s="72" t="s">
        <v>77</v>
      </c>
      <c r="G99" s="72">
        <v>2</v>
      </c>
      <c r="H99" s="72">
        <v>2</v>
      </c>
      <c r="I99" s="72"/>
      <c r="J99" s="72"/>
    </row>
    <row r="100" spans="1:10" ht="13.5" customHeight="1">
      <c r="A100" s="73" t="s">
        <v>327</v>
      </c>
      <c r="B100" s="73" t="s">
        <v>72</v>
      </c>
      <c r="C100" s="72" t="s">
        <v>46</v>
      </c>
      <c r="D100" s="73" t="s">
        <v>72</v>
      </c>
      <c r="E100" s="72" t="s">
        <v>77</v>
      </c>
      <c r="F100" s="72" t="s">
        <v>77</v>
      </c>
      <c r="G100" s="72">
        <v>8</v>
      </c>
      <c r="H100" s="72">
        <v>8</v>
      </c>
      <c r="I100" s="72"/>
      <c r="J100" s="72"/>
    </row>
    <row r="101" spans="1:10" ht="13.5" customHeight="1">
      <c r="A101" s="73" t="s">
        <v>327</v>
      </c>
      <c r="B101" s="73" t="s">
        <v>72</v>
      </c>
      <c r="C101" s="72" t="s">
        <v>48</v>
      </c>
      <c r="D101" s="73" t="s">
        <v>72</v>
      </c>
      <c r="E101" s="72" t="s">
        <v>77</v>
      </c>
      <c r="F101" s="72" t="s">
        <v>77</v>
      </c>
      <c r="G101" s="72">
        <v>3</v>
      </c>
      <c r="H101" s="72">
        <v>3</v>
      </c>
      <c r="I101" s="72">
        <v>6</v>
      </c>
      <c r="J101" s="72">
        <v>0</v>
      </c>
    </row>
    <row r="102" spans="1:10" ht="13.5" customHeight="1">
      <c r="A102" s="73" t="s">
        <v>327</v>
      </c>
      <c r="B102" s="73" t="s">
        <v>53</v>
      </c>
      <c r="C102" s="72" t="s">
        <v>24</v>
      </c>
      <c r="D102" s="73" t="s">
        <v>167</v>
      </c>
      <c r="E102" s="72" t="s">
        <v>202</v>
      </c>
      <c r="F102" s="72" t="s">
        <v>203</v>
      </c>
      <c r="G102" s="72">
        <v>19</v>
      </c>
      <c r="H102" s="72">
        <v>19</v>
      </c>
      <c r="I102" s="72">
        <v>38</v>
      </c>
      <c r="J102" s="72">
        <v>36</v>
      </c>
    </row>
    <row r="103" spans="1:10" ht="13.5" customHeight="1">
      <c r="A103" s="73" t="s">
        <v>327</v>
      </c>
      <c r="B103" s="73" t="s">
        <v>53</v>
      </c>
      <c r="C103" s="72" t="s">
        <v>44</v>
      </c>
      <c r="D103" s="73" t="s">
        <v>53</v>
      </c>
      <c r="E103" s="72" t="s">
        <v>77</v>
      </c>
      <c r="F103" s="72" t="s">
        <v>77</v>
      </c>
      <c r="G103" s="72">
        <v>2</v>
      </c>
      <c r="H103" s="72">
        <v>2</v>
      </c>
      <c r="I103" s="72"/>
      <c r="J103" s="72"/>
    </row>
    <row r="104" spans="1:10" ht="13.5" customHeight="1">
      <c r="A104" s="73" t="s">
        <v>327</v>
      </c>
      <c r="B104" s="73" t="s">
        <v>53</v>
      </c>
      <c r="C104" s="72" t="s">
        <v>46</v>
      </c>
      <c r="D104" s="73" t="s">
        <v>219</v>
      </c>
      <c r="E104" s="72" t="s">
        <v>220</v>
      </c>
      <c r="F104" s="72" t="s">
        <v>221</v>
      </c>
      <c r="G104" s="72">
        <v>8</v>
      </c>
      <c r="H104" s="72">
        <v>8</v>
      </c>
      <c r="I104" s="72"/>
      <c r="J104" s="72"/>
    </row>
    <row r="105" spans="1:10" ht="13.5" customHeight="1">
      <c r="A105" s="73" t="s">
        <v>327</v>
      </c>
      <c r="B105" s="73" t="s">
        <v>53</v>
      </c>
      <c r="C105" s="72" t="s">
        <v>48</v>
      </c>
      <c r="D105" s="73" t="s">
        <v>53</v>
      </c>
      <c r="E105" s="72" t="s">
        <v>77</v>
      </c>
      <c r="F105" s="72" t="s">
        <v>77</v>
      </c>
      <c r="G105" s="72">
        <v>3</v>
      </c>
      <c r="H105" s="72">
        <v>3</v>
      </c>
      <c r="I105" s="72">
        <v>6</v>
      </c>
      <c r="J105" s="72">
        <v>0</v>
      </c>
    </row>
    <row r="106" spans="1:10" ht="13.5" customHeight="1">
      <c r="A106" s="73" t="s">
        <v>327</v>
      </c>
      <c r="B106" s="73" t="s">
        <v>18</v>
      </c>
      <c r="C106" s="72" t="s">
        <v>24</v>
      </c>
      <c r="D106" s="73" t="s">
        <v>18</v>
      </c>
      <c r="E106" s="72" t="s">
        <v>77</v>
      </c>
      <c r="F106" s="72" t="s">
        <v>77</v>
      </c>
      <c r="G106" s="72">
        <v>19</v>
      </c>
      <c r="H106" s="72">
        <v>19</v>
      </c>
      <c r="I106" s="72">
        <v>38</v>
      </c>
      <c r="J106" s="72">
        <v>38</v>
      </c>
    </row>
    <row r="107" spans="1:10" ht="13.5" customHeight="1">
      <c r="A107" s="73" t="s">
        <v>327</v>
      </c>
      <c r="B107" s="73" t="s">
        <v>18</v>
      </c>
      <c r="C107" s="72" t="s">
        <v>44</v>
      </c>
      <c r="D107" s="73" t="s">
        <v>18</v>
      </c>
      <c r="E107" s="72" t="s">
        <v>77</v>
      </c>
      <c r="F107" s="72" t="s">
        <v>77</v>
      </c>
      <c r="G107" s="72">
        <v>2</v>
      </c>
      <c r="H107" s="72">
        <v>2</v>
      </c>
      <c r="I107" s="72"/>
      <c r="J107" s="72"/>
    </row>
    <row r="108" spans="1:10" ht="13.5" customHeight="1">
      <c r="A108" s="73" t="s">
        <v>327</v>
      </c>
      <c r="B108" s="73" t="s">
        <v>18</v>
      </c>
      <c r="C108" s="72" t="s">
        <v>46</v>
      </c>
      <c r="D108" s="73" t="s">
        <v>18</v>
      </c>
      <c r="E108" s="72" t="s">
        <v>233</v>
      </c>
      <c r="F108" s="72" t="s">
        <v>234</v>
      </c>
      <c r="G108" s="72">
        <v>8</v>
      </c>
      <c r="H108" s="72">
        <v>2</v>
      </c>
      <c r="I108" s="72"/>
      <c r="J108" s="72"/>
    </row>
    <row r="109" spans="1:10" ht="13.5" customHeight="1">
      <c r="A109" s="73" t="s">
        <v>327</v>
      </c>
      <c r="B109" s="73" t="s">
        <v>18</v>
      </c>
      <c r="C109" s="72" t="s">
        <v>46</v>
      </c>
      <c r="D109" s="73" t="s">
        <v>18</v>
      </c>
      <c r="E109" s="72" t="s">
        <v>258</v>
      </c>
      <c r="F109" s="72" t="s">
        <v>259</v>
      </c>
      <c r="G109" s="72">
        <v>8</v>
      </c>
      <c r="H109" s="72">
        <v>0</v>
      </c>
      <c r="I109" s="72"/>
      <c r="J109" s="72"/>
    </row>
    <row r="110" spans="1:10" ht="13.5" customHeight="1">
      <c r="A110" s="73" t="s">
        <v>327</v>
      </c>
      <c r="B110" s="73" t="s">
        <v>18</v>
      </c>
      <c r="C110" s="72" t="s">
        <v>46</v>
      </c>
      <c r="D110" s="73" t="s">
        <v>18</v>
      </c>
      <c r="E110" s="72" t="s">
        <v>235</v>
      </c>
      <c r="F110" s="72" t="s">
        <v>236</v>
      </c>
      <c r="G110" s="72">
        <v>8</v>
      </c>
      <c r="H110" s="72">
        <v>8</v>
      </c>
      <c r="I110" s="72"/>
      <c r="J110" s="72"/>
    </row>
    <row r="111" spans="1:10" ht="13.5" customHeight="1">
      <c r="A111" s="73" t="s">
        <v>327</v>
      </c>
      <c r="B111" s="73" t="s">
        <v>18</v>
      </c>
      <c r="C111" s="72" t="s">
        <v>46</v>
      </c>
      <c r="D111" s="73" t="s">
        <v>253</v>
      </c>
      <c r="E111" s="72" t="s">
        <v>254</v>
      </c>
      <c r="F111" s="72" t="s">
        <v>255</v>
      </c>
      <c r="G111" s="72">
        <v>8</v>
      </c>
      <c r="H111" s="72">
        <v>0</v>
      </c>
      <c r="I111" s="72"/>
      <c r="J111" s="72"/>
    </row>
    <row r="112" spans="1:10" ht="13.5" customHeight="1" thickBot="1">
      <c r="A112" s="90" t="s">
        <v>327</v>
      </c>
      <c r="B112" s="90" t="s">
        <v>18</v>
      </c>
      <c r="C112" s="89" t="s">
        <v>48</v>
      </c>
      <c r="D112" s="90" t="s">
        <v>18</v>
      </c>
      <c r="E112" s="89" t="s">
        <v>77</v>
      </c>
      <c r="F112" s="89" t="s">
        <v>77</v>
      </c>
      <c r="G112" s="89">
        <v>3</v>
      </c>
      <c r="H112" s="89">
        <v>3</v>
      </c>
      <c r="I112" s="89">
        <v>6</v>
      </c>
      <c r="J112" s="89">
        <v>6</v>
      </c>
    </row>
    <row r="113" spans="1:1" ht="13.5" hidden="1" customHeight="1"/>
    <row r="114" spans="1:1" ht="13.5" customHeight="1">
      <c r="A114" s="41" t="s">
        <v>272</v>
      </c>
    </row>
  </sheetData>
  <pageMargins left="0.75" right="0.75" top="1" bottom="1" header="0.5" footer="0.5"/>
  <headerFooter alignWithMargins="0"/>
  <ignoredErrors>
    <ignoredError sqref="E34:E112" numberStoredAsText="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C6AC6-C552-449A-BD1A-A142BDE4BAC1}">
  <dimension ref="A1:J123"/>
  <sheetViews>
    <sheetView workbookViewId="0">
      <selection activeCell="K36" sqref="K36"/>
    </sheetView>
  </sheetViews>
  <sheetFormatPr defaultRowHeight="13.5"/>
  <cols>
    <col min="1" max="1" width="15.83203125" customWidth="1"/>
    <col min="2" max="2" width="10.83203125" customWidth="1"/>
    <col min="3" max="3" width="21.33203125" customWidth="1"/>
    <col min="4" max="4" width="7.5" customWidth="1"/>
    <col min="5" max="5" width="4.5" customWidth="1"/>
    <col min="6" max="6" width="20.5" customWidth="1"/>
    <col min="7" max="8" width="11.6640625" customWidth="1"/>
  </cols>
  <sheetData>
    <row r="1" spans="1:10" ht="14.25">
      <c r="A1" s="52" t="s">
        <v>323</v>
      </c>
    </row>
    <row r="2" spans="1:10">
      <c r="A2" s="45" t="s">
        <v>296</v>
      </c>
    </row>
    <row r="3" spans="1:10">
      <c r="A3" s="45" t="s">
        <v>294</v>
      </c>
    </row>
    <row r="4" spans="1:10" ht="14.25" thickBot="1">
      <c r="A4" s="45" t="s">
        <v>295</v>
      </c>
    </row>
    <row r="5" spans="1:10" hidden="1"/>
    <row r="6" spans="1:10" hidden="1"/>
    <row r="7" spans="1:10" hidden="1"/>
    <row r="8" spans="1:10" hidden="1"/>
    <row r="9" spans="1:10" hidden="1"/>
    <row r="10" spans="1:10" hidden="1"/>
    <row r="11" spans="1:10" hidden="1"/>
    <row r="12" spans="1:10" hidden="1"/>
    <row r="13" spans="1:10" hidden="1"/>
    <row r="14" spans="1:10" hidden="1"/>
    <row r="15" spans="1:10" ht="14.25" hidden="1" thickBot="1"/>
    <row r="16" spans="1:10" ht="51.75">
      <c r="A16" s="61" t="s">
        <v>297</v>
      </c>
      <c r="B16" s="69" t="s">
        <v>286</v>
      </c>
      <c r="C16" s="61" t="s">
        <v>300</v>
      </c>
      <c r="D16" s="61" t="s">
        <v>161</v>
      </c>
      <c r="E16" s="61" t="s">
        <v>162</v>
      </c>
      <c r="F16" s="61" t="s">
        <v>163</v>
      </c>
      <c r="G16" s="69" t="s">
        <v>298</v>
      </c>
      <c r="H16" s="69" t="s">
        <v>299</v>
      </c>
      <c r="I16" s="83" t="s">
        <v>325</v>
      </c>
      <c r="J16" s="83" t="s">
        <v>326</v>
      </c>
    </row>
    <row r="17" spans="1:8" ht="10.9" customHeight="1">
      <c r="A17" s="72" t="s">
        <v>57</v>
      </c>
      <c r="B17" s="72" t="s">
        <v>24</v>
      </c>
      <c r="C17" s="72" t="s">
        <v>57</v>
      </c>
      <c r="D17" s="72" t="s">
        <v>77</v>
      </c>
      <c r="E17" s="72">
        <v>1</v>
      </c>
      <c r="F17" s="72" t="s">
        <v>77</v>
      </c>
      <c r="G17" s="72">
        <v>19</v>
      </c>
      <c r="H17" s="72">
        <v>19</v>
      </c>
    </row>
    <row r="18" spans="1:8" ht="10.9" customHeight="1">
      <c r="A18" s="72" t="s">
        <v>57</v>
      </c>
      <c r="B18" s="72" t="s">
        <v>44</v>
      </c>
      <c r="C18" s="72" t="s">
        <v>57</v>
      </c>
      <c r="D18" s="72" t="s">
        <v>77</v>
      </c>
      <c r="E18" s="72">
        <v>1</v>
      </c>
      <c r="F18" s="72" t="s">
        <v>77</v>
      </c>
      <c r="G18" s="72">
        <v>2</v>
      </c>
      <c r="H18" s="72">
        <v>2</v>
      </c>
    </row>
    <row r="19" spans="1:8" ht="10.9" customHeight="1">
      <c r="A19" s="72" t="s">
        <v>57</v>
      </c>
      <c r="B19" s="72" t="s">
        <v>46</v>
      </c>
      <c r="C19" s="72" t="s">
        <v>57</v>
      </c>
      <c r="D19" s="72" t="s">
        <v>77</v>
      </c>
      <c r="E19" s="72">
        <v>1</v>
      </c>
      <c r="F19" s="72" t="s">
        <v>77</v>
      </c>
      <c r="G19" s="72">
        <v>8</v>
      </c>
      <c r="H19" s="72">
        <v>2</v>
      </c>
    </row>
    <row r="20" spans="1:8" ht="10.9" customHeight="1">
      <c r="A20" s="72" t="s">
        <v>57</v>
      </c>
      <c r="B20" s="72" t="s">
        <v>48</v>
      </c>
      <c r="C20" s="72" t="s">
        <v>57</v>
      </c>
      <c r="D20" s="72" t="s">
        <v>77</v>
      </c>
      <c r="E20" s="72">
        <v>1</v>
      </c>
      <c r="F20" s="72" t="s">
        <v>77</v>
      </c>
      <c r="G20" s="72">
        <v>3</v>
      </c>
      <c r="H20" s="72">
        <v>3</v>
      </c>
    </row>
    <row r="21" spans="1:8" ht="10.9" customHeight="1">
      <c r="A21" s="72" t="s">
        <v>58</v>
      </c>
      <c r="B21" s="72" t="s">
        <v>46</v>
      </c>
      <c r="C21" s="72" t="s">
        <v>222</v>
      </c>
      <c r="D21" s="72" t="s">
        <v>225</v>
      </c>
      <c r="E21" s="72">
        <v>1</v>
      </c>
      <c r="F21" s="72" t="s">
        <v>226</v>
      </c>
      <c r="G21" s="72">
        <v>8</v>
      </c>
      <c r="H21" s="72">
        <v>8</v>
      </c>
    </row>
    <row r="22" spans="1:8" ht="10.9" customHeight="1">
      <c r="A22" s="72" t="s">
        <v>58</v>
      </c>
      <c r="B22" s="72" t="s">
        <v>24</v>
      </c>
      <c r="C22" s="72" t="s">
        <v>58</v>
      </c>
      <c r="D22" s="72" t="s">
        <v>77</v>
      </c>
      <c r="E22" s="72">
        <v>1</v>
      </c>
      <c r="F22" s="72" t="s">
        <v>77</v>
      </c>
      <c r="G22" s="72">
        <v>19</v>
      </c>
      <c r="H22" s="72">
        <v>19</v>
      </c>
    </row>
    <row r="23" spans="1:8" ht="10.9" customHeight="1">
      <c r="A23" s="72" t="s">
        <v>58</v>
      </c>
      <c r="B23" s="72" t="s">
        <v>44</v>
      </c>
      <c r="C23" s="72" t="s">
        <v>58</v>
      </c>
      <c r="D23" s="72" t="s">
        <v>77</v>
      </c>
      <c r="E23" s="72">
        <v>1</v>
      </c>
      <c r="F23" s="72" t="s">
        <v>77</v>
      </c>
      <c r="G23" s="72">
        <v>2</v>
      </c>
      <c r="H23" s="72">
        <v>2</v>
      </c>
    </row>
    <row r="24" spans="1:8" ht="10.9" customHeight="1">
      <c r="A24" s="72" t="s">
        <v>58</v>
      </c>
      <c r="B24" s="72" t="s">
        <v>48</v>
      </c>
      <c r="C24" s="72" t="s">
        <v>58</v>
      </c>
      <c r="D24" s="72" t="s">
        <v>77</v>
      </c>
      <c r="E24" s="72">
        <v>1</v>
      </c>
      <c r="F24" s="72" t="s">
        <v>77</v>
      </c>
      <c r="G24" s="72">
        <v>3</v>
      </c>
      <c r="H24" s="72">
        <v>3</v>
      </c>
    </row>
    <row r="25" spans="1:8" ht="10.9" customHeight="1">
      <c r="A25" s="72" t="s">
        <v>59</v>
      </c>
      <c r="B25" s="72" t="s">
        <v>24</v>
      </c>
      <c r="C25" s="72" t="s">
        <v>59</v>
      </c>
      <c r="D25" s="72" t="s">
        <v>77</v>
      </c>
      <c r="E25" s="72">
        <v>1</v>
      </c>
      <c r="F25" s="72" t="s">
        <v>77</v>
      </c>
      <c r="G25" s="72">
        <v>19</v>
      </c>
      <c r="H25" s="72">
        <v>19</v>
      </c>
    </row>
    <row r="26" spans="1:8" ht="10.9" customHeight="1">
      <c r="A26" s="72" t="s">
        <v>59</v>
      </c>
      <c r="B26" s="72" t="s">
        <v>44</v>
      </c>
      <c r="C26" s="72" t="s">
        <v>59</v>
      </c>
      <c r="D26" s="72" t="s">
        <v>77</v>
      </c>
      <c r="E26" s="72">
        <v>1</v>
      </c>
      <c r="F26" s="72" t="s">
        <v>77</v>
      </c>
      <c r="G26" s="72">
        <v>2</v>
      </c>
      <c r="H26" s="72">
        <v>0</v>
      </c>
    </row>
    <row r="27" spans="1:8" ht="10.9" customHeight="1">
      <c r="A27" s="72" t="s">
        <v>59</v>
      </c>
      <c r="B27" s="72" t="s">
        <v>48</v>
      </c>
      <c r="C27" s="72" t="s">
        <v>59</v>
      </c>
      <c r="D27" s="72" t="s">
        <v>77</v>
      </c>
      <c r="E27" s="72">
        <v>1</v>
      </c>
      <c r="F27" s="72" t="s">
        <v>77</v>
      </c>
      <c r="G27" s="72">
        <v>3</v>
      </c>
      <c r="H27" s="72">
        <v>3</v>
      </c>
    </row>
    <row r="28" spans="1:8" ht="10.9" customHeight="1">
      <c r="A28" s="72" t="s">
        <v>59</v>
      </c>
      <c r="B28" s="72" t="s">
        <v>46</v>
      </c>
      <c r="C28" s="72" t="s">
        <v>219</v>
      </c>
      <c r="D28" s="72" t="s">
        <v>241</v>
      </c>
      <c r="E28" s="72">
        <v>1</v>
      </c>
      <c r="F28" s="72" t="s">
        <v>242</v>
      </c>
      <c r="G28" s="72">
        <v>8</v>
      </c>
      <c r="H28" s="72">
        <v>8</v>
      </c>
    </row>
    <row r="29" spans="1:8" ht="10.9" customHeight="1">
      <c r="A29" s="72" t="s">
        <v>60</v>
      </c>
      <c r="B29" s="72" t="s">
        <v>46</v>
      </c>
      <c r="C29" s="72" t="s">
        <v>222</v>
      </c>
      <c r="D29" s="72" t="s">
        <v>223</v>
      </c>
      <c r="E29" s="72">
        <v>1</v>
      </c>
      <c r="F29" s="72" t="s">
        <v>224</v>
      </c>
      <c r="G29" s="72">
        <v>8</v>
      </c>
      <c r="H29" s="72">
        <v>8</v>
      </c>
    </row>
    <row r="30" spans="1:8" ht="10.9" customHeight="1">
      <c r="A30" s="72" t="s">
        <v>60</v>
      </c>
      <c r="B30" s="72" t="s">
        <v>24</v>
      </c>
      <c r="C30" s="72" t="s">
        <v>60</v>
      </c>
      <c r="D30" s="72" t="s">
        <v>77</v>
      </c>
      <c r="E30" s="72">
        <v>1</v>
      </c>
      <c r="F30" s="72" t="s">
        <v>77</v>
      </c>
      <c r="G30" s="72">
        <v>19</v>
      </c>
      <c r="H30" s="72">
        <v>19</v>
      </c>
    </row>
    <row r="31" spans="1:8" ht="10.9" customHeight="1">
      <c r="A31" s="72" t="s">
        <v>60</v>
      </c>
      <c r="B31" s="72" t="s">
        <v>44</v>
      </c>
      <c r="C31" s="72" t="s">
        <v>60</v>
      </c>
      <c r="D31" s="72" t="s">
        <v>77</v>
      </c>
      <c r="E31" s="72">
        <v>1</v>
      </c>
      <c r="F31" s="72" t="s">
        <v>77</v>
      </c>
      <c r="G31" s="72">
        <v>2</v>
      </c>
      <c r="H31" s="72">
        <v>2</v>
      </c>
    </row>
    <row r="32" spans="1:8" ht="10.9" customHeight="1">
      <c r="A32" s="72" t="s">
        <v>60</v>
      </c>
      <c r="B32" s="72" t="s">
        <v>48</v>
      </c>
      <c r="C32" s="72" t="s">
        <v>60</v>
      </c>
      <c r="D32" s="72" t="s">
        <v>77</v>
      </c>
      <c r="E32" s="72">
        <v>1</v>
      </c>
      <c r="F32" s="72" t="s">
        <v>77</v>
      </c>
      <c r="G32" s="72">
        <v>3</v>
      </c>
      <c r="H32" s="72">
        <v>3</v>
      </c>
    </row>
    <row r="33" spans="1:8" ht="10.9" customHeight="1">
      <c r="A33" s="72" t="s">
        <v>61</v>
      </c>
      <c r="B33" s="72" t="s">
        <v>24</v>
      </c>
      <c r="C33" s="72" t="s">
        <v>61</v>
      </c>
      <c r="D33" s="72" t="s">
        <v>77</v>
      </c>
      <c r="E33" s="72">
        <v>1</v>
      </c>
      <c r="F33" s="72" t="s">
        <v>77</v>
      </c>
      <c r="G33" s="72">
        <v>19</v>
      </c>
      <c r="H33" s="72">
        <v>19</v>
      </c>
    </row>
    <row r="34" spans="1:8" ht="10.9" customHeight="1">
      <c r="A34" s="72" t="s">
        <v>61</v>
      </c>
      <c r="B34" s="72" t="s">
        <v>44</v>
      </c>
      <c r="C34" s="72" t="s">
        <v>61</v>
      </c>
      <c r="D34" s="72" t="s">
        <v>77</v>
      </c>
      <c r="E34" s="72">
        <v>1</v>
      </c>
      <c r="F34" s="72" t="s">
        <v>77</v>
      </c>
      <c r="G34" s="72">
        <v>2</v>
      </c>
      <c r="H34" s="72">
        <v>0</v>
      </c>
    </row>
    <row r="35" spans="1:8" ht="10.9" customHeight="1">
      <c r="A35" s="72" t="s">
        <v>61</v>
      </c>
      <c r="B35" s="72" t="s">
        <v>48</v>
      </c>
      <c r="C35" s="72" t="s">
        <v>61</v>
      </c>
      <c r="D35" s="72" t="s">
        <v>77</v>
      </c>
      <c r="E35" s="72">
        <v>1</v>
      </c>
      <c r="F35" s="72" t="s">
        <v>77</v>
      </c>
      <c r="G35" s="72">
        <v>3</v>
      </c>
      <c r="H35" s="72">
        <v>3</v>
      </c>
    </row>
    <row r="36" spans="1:8" ht="10.9" customHeight="1">
      <c r="A36" s="72" t="s">
        <v>61</v>
      </c>
      <c r="B36" s="72" t="s">
        <v>46</v>
      </c>
      <c r="C36" s="72" t="s">
        <v>219</v>
      </c>
      <c r="D36" s="72" t="s">
        <v>243</v>
      </c>
      <c r="E36" s="72">
        <v>1</v>
      </c>
      <c r="F36" s="72" t="s">
        <v>244</v>
      </c>
      <c r="G36" s="72">
        <v>8</v>
      </c>
      <c r="H36" s="72">
        <v>8</v>
      </c>
    </row>
    <row r="37" spans="1:8" ht="10.9" customHeight="1">
      <c r="A37" s="72" t="s">
        <v>62</v>
      </c>
      <c r="B37" s="72" t="s">
        <v>46</v>
      </c>
      <c r="C37" s="72" t="s">
        <v>222</v>
      </c>
      <c r="D37" s="72" t="s">
        <v>231</v>
      </c>
      <c r="E37" s="72">
        <v>1</v>
      </c>
      <c r="F37" s="72" t="s">
        <v>232</v>
      </c>
      <c r="G37" s="72">
        <v>8</v>
      </c>
      <c r="H37" s="72">
        <v>8</v>
      </c>
    </row>
    <row r="38" spans="1:8" ht="10.9" customHeight="1">
      <c r="A38" s="72" t="s">
        <v>62</v>
      </c>
      <c r="B38" s="72" t="s">
        <v>24</v>
      </c>
      <c r="C38" s="72" t="s">
        <v>62</v>
      </c>
      <c r="D38" s="72" t="s">
        <v>77</v>
      </c>
      <c r="E38" s="72">
        <v>1</v>
      </c>
      <c r="F38" s="72" t="s">
        <v>77</v>
      </c>
      <c r="G38" s="72">
        <v>19</v>
      </c>
      <c r="H38" s="72">
        <v>19</v>
      </c>
    </row>
    <row r="39" spans="1:8" ht="10.9" customHeight="1">
      <c r="A39" s="72" t="s">
        <v>62</v>
      </c>
      <c r="B39" s="72" t="s">
        <v>44</v>
      </c>
      <c r="C39" s="72" t="s">
        <v>62</v>
      </c>
      <c r="D39" s="72" t="s">
        <v>77</v>
      </c>
      <c r="E39" s="72">
        <v>1</v>
      </c>
      <c r="F39" s="72" t="s">
        <v>77</v>
      </c>
      <c r="G39" s="72">
        <v>2</v>
      </c>
      <c r="H39" s="72">
        <v>2</v>
      </c>
    </row>
    <row r="40" spans="1:8" ht="10.9" customHeight="1">
      <c r="A40" s="72" t="s">
        <v>62</v>
      </c>
      <c r="B40" s="72" t="s">
        <v>48</v>
      </c>
      <c r="C40" s="72" t="s">
        <v>62</v>
      </c>
      <c r="D40" s="72" t="s">
        <v>77</v>
      </c>
      <c r="E40" s="72">
        <v>1</v>
      </c>
      <c r="F40" s="72" t="s">
        <v>77</v>
      </c>
      <c r="G40" s="72">
        <v>3</v>
      </c>
      <c r="H40" s="72">
        <v>3</v>
      </c>
    </row>
    <row r="41" spans="1:8" ht="10.9" customHeight="1">
      <c r="A41" s="72" t="s">
        <v>63</v>
      </c>
      <c r="B41" s="72" t="s">
        <v>24</v>
      </c>
      <c r="C41" s="72" t="s">
        <v>63</v>
      </c>
      <c r="D41" s="72" t="s">
        <v>77</v>
      </c>
      <c r="E41" s="72">
        <v>1</v>
      </c>
      <c r="F41" s="72" t="s">
        <v>77</v>
      </c>
      <c r="G41" s="72">
        <v>19</v>
      </c>
      <c r="H41" s="72">
        <v>19</v>
      </c>
    </row>
    <row r="42" spans="1:8" ht="10.9" customHeight="1">
      <c r="A42" s="72" t="s">
        <v>63</v>
      </c>
      <c r="B42" s="72" t="s">
        <v>44</v>
      </c>
      <c r="C42" s="72" t="s">
        <v>63</v>
      </c>
      <c r="D42" s="72" t="s">
        <v>77</v>
      </c>
      <c r="E42" s="72">
        <v>1</v>
      </c>
      <c r="F42" s="72" t="s">
        <v>77</v>
      </c>
      <c r="G42" s="72">
        <v>2</v>
      </c>
      <c r="H42" s="72">
        <v>2</v>
      </c>
    </row>
    <row r="43" spans="1:8" ht="10.9" customHeight="1">
      <c r="A43" s="72" t="s">
        <v>63</v>
      </c>
      <c r="B43" s="72" t="s">
        <v>48</v>
      </c>
      <c r="C43" s="72" t="s">
        <v>63</v>
      </c>
      <c r="D43" s="72" t="s">
        <v>77</v>
      </c>
      <c r="E43" s="72">
        <v>1</v>
      </c>
      <c r="F43" s="72" t="s">
        <v>77</v>
      </c>
      <c r="G43" s="72">
        <v>3</v>
      </c>
      <c r="H43" s="72">
        <v>3</v>
      </c>
    </row>
    <row r="44" spans="1:8" ht="10.9" customHeight="1">
      <c r="A44" s="72" t="s">
        <v>63</v>
      </c>
      <c r="B44" s="72" t="s">
        <v>46</v>
      </c>
      <c r="C44" s="72" t="s">
        <v>219</v>
      </c>
      <c r="D44" s="72" t="s">
        <v>229</v>
      </c>
      <c r="E44" s="72">
        <v>1</v>
      </c>
      <c r="F44" s="72" t="s">
        <v>230</v>
      </c>
      <c r="G44" s="72">
        <v>8</v>
      </c>
      <c r="H44" s="72">
        <v>8</v>
      </c>
    </row>
    <row r="45" spans="1:8" ht="10.9" customHeight="1">
      <c r="A45" s="72" t="s">
        <v>64</v>
      </c>
      <c r="B45" s="72" t="s">
        <v>48</v>
      </c>
      <c r="C45" s="72" t="s">
        <v>77</v>
      </c>
      <c r="D45" s="72" t="s">
        <v>266</v>
      </c>
      <c r="E45" s="72">
        <v>0</v>
      </c>
      <c r="F45" s="72" t="s">
        <v>77</v>
      </c>
      <c r="G45" s="72">
        <v>3</v>
      </c>
      <c r="H45" s="72">
        <v>3</v>
      </c>
    </row>
    <row r="46" spans="1:8" ht="10.9" customHeight="1">
      <c r="A46" s="72" t="s">
        <v>64</v>
      </c>
      <c r="B46" s="72" t="s">
        <v>24</v>
      </c>
      <c r="C46" s="72" t="s">
        <v>207</v>
      </c>
      <c r="D46" s="72" t="s">
        <v>208</v>
      </c>
      <c r="E46" s="72">
        <v>1</v>
      </c>
      <c r="F46" s="72" t="s">
        <v>209</v>
      </c>
      <c r="G46" s="72">
        <v>19</v>
      </c>
      <c r="H46" s="72">
        <v>19</v>
      </c>
    </row>
    <row r="47" spans="1:8" ht="10.9" customHeight="1">
      <c r="A47" s="72" t="s">
        <v>64</v>
      </c>
      <c r="B47" s="72" t="s">
        <v>24</v>
      </c>
      <c r="C47" s="72" t="s">
        <v>64</v>
      </c>
      <c r="D47" s="72" t="s">
        <v>182</v>
      </c>
      <c r="E47" s="72">
        <v>1</v>
      </c>
      <c r="F47" s="72" t="s">
        <v>183</v>
      </c>
      <c r="G47" s="72">
        <v>19</v>
      </c>
      <c r="H47" s="72">
        <v>0</v>
      </c>
    </row>
    <row r="48" spans="1:8" ht="10.9" customHeight="1">
      <c r="A48" s="72" t="s">
        <v>64</v>
      </c>
      <c r="B48" s="72" t="s">
        <v>44</v>
      </c>
      <c r="C48" s="72" t="s">
        <v>64</v>
      </c>
      <c r="D48" s="72" t="s">
        <v>77</v>
      </c>
      <c r="E48" s="72">
        <v>1</v>
      </c>
      <c r="F48" s="72" t="s">
        <v>77</v>
      </c>
      <c r="G48" s="72">
        <v>2</v>
      </c>
      <c r="H48" s="72">
        <v>2</v>
      </c>
    </row>
    <row r="49" spans="1:8" ht="10.9" customHeight="1">
      <c r="A49" s="72" t="s">
        <v>64</v>
      </c>
      <c r="B49" s="72" t="s">
        <v>48</v>
      </c>
      <c r="C49" s="72" t="s">
        <v>64</v>
      </c>
      <c r="D49" s="72" t="s">
        <v>264</v>
      </c>
      <c r="E49" s="72">
        <v>1</v>
      </c>
      <c r="F49" s="72" t="s">
        <v>265</v>
      </c>
      <c r="G49" s="72">
        <v>3</v>
      </c>
      <c r="H49" s="72">
        <v>0</v>
      </c>
    </row>
    <row r="50" spans="1:8" ht="10.9" customHeight="1">
      <c r="A50" s="72" t="s">
        <v>64</v>
      </c>
      <c r="B50" s="72" t="s">
        <v>48</v>
      </c>
      <c r="C50" s="72" t="s">
        <v>64</v>
      </c>
      <c r="D50" s="72" t="s">
        <v>262</v>
      </c>
      <c r="E50" s="72">
        <v>1</v>
      </c>
      <c r="F50" s="72" t="s">
        <v>263</v>
      </c>
      <c r="G50" s="72">
        <v>3</v>
      </c>
      <c r="H50" s="72">
        <v>0</v>
      </c>
    </row>
    <row r="51" spans="1:8" ht="10.9" customHeight="1">
      <c r="A51" s="72" t="s">
        <v>64</v>
      </c>
      <c r="B51" s="72" t="s">
        <v>46</v>
      </c>
      <c r="C51" s="72" t="s">
        <v>219</v>
      </c>
      <c r="D51" s="72" t="s">
        <v>260</v>
      </c>
      <c r="E51" s="72">
        <v>1</v>
      </c>
      <c r="F51" s="72" t="s">
        <v>261</v>
      </c>
      <c r="G51" s="72">
        <v>8</v>
      </c>
      <c r="H51" s="72">
        <v>8</v>
      </c>
    </row>
    <row r="52" spans="1:8" ht="10.9" customHeight="1">
      <c r="A52" s="72" t="s">
        <v>65</v>
      </c>
      <c r="B52" s="72" t="s">
        <v>24</v>
      </c>
      <c r="C52" s="72" t="s">
        <v>170</v>
      </c>
      <c r="D52" s="72" t="s">
        <v>171</v>
      </c>
      <c r="E52" s="72">
        <v>1</v>
      </c>
      <c r="F52" s="72" t="s">
        <v>172</v>
      </c>
      <c r="G52" s="72">
        <v>19</v>
      </c>
      <c r="H52" s="72">
        <v>6</v>
      </c>
    </row>
    <row r="53" spans="1:8" ht="10.9" customHeight="1">
      <c r="A53" s="72" t="s">
        <v>65</v>
      </c>
      <c r="B53" s="72" t="s">
        <v>24</v>
      </c>
      <c r="C53" s="72" t="s">
        <v>176</v>
      </c>
      <c r="D53" s="72" t="s">
        <v>177</v>
      </c>
      <c r="E53" s="72">
        <v>1</v>
      </c>
      <c r="F53" s="72" t="s">
        <v>178</v>
      </c>
      <c r="G53" s="72">
        <v>19</v>
      </c>
      <c r="H53" s="72">
        <v>19</v>
      </c>
    </row>
    <row r="54" spans="1:8" ht="10.9" customHeight="1">
      <c r="A54" s="72" t="s">
        <v>65</v>
      </c>
      <c r="B54" s="72" t="s">
        <v>24</v>
      </c>
      <c r="C54" s="72" t="s">
        <v>184</v>
      </c>
      <c r="D54" s="72" t="s">
        <v>185</v>
      </c>
      <c r="E54" s="72">
        <v>1</v>
      </c>
      <c r="F54" s="72" t="s">
        <v>186</v>
      </c>
      <c r="G54" s="72">
        <v>19</v>
      </c>
      <c r="H54" s="72">
        <v>19</v>
      </c>
    </row>
    <row r="55" spans="1:8" ht="10.9" customHeight="1">
      <c r="A55" s="72" t="s">
        <v>65</v>
      </c>
      <c r="B55" s="72" t="s">
        <v>24</v>
      </c>
      <c r="C55" s="72" t="s">
        <v>179</v>
      </c>
      <c r="D55" s="72" t="s">
        <v>180</v>
      </c>
      <c r="E55" s="72">
        <v>1</v>
      </c>
      <c r="F55" s="72" t="s">
        <v>181</v>
      </c>
      <c r="G55" s="72">
        <v>19</v>
      </c>
      <c r="H55" s="72">
        <v>19</v>
      </c>
    </row>
    <row r="56" spans="1:8" ht="10.9" customHeight="1">
      <c r="A56" s="72" t="s">
        <v>65</v>
      </c>
      <c r="B56" s="72" t="s">
        <v>24</v>
      </c>
      <c r="C56" s="72" t="s">
        <v>65</v>
      </c>
      <c r="D56" s="72" t="s">
        <v>165</v>
      </c>
      <c r="E56" s="72">
        <v>1</v>
      </c>
      <c r="F56" s="72" t="s">
        <v>166</v>
      </c>
      <c r="G56" s="72">
        <v>19</v>
      </c>
      <c r="H56" s="72">
        <v>19</v>
      </c>
    </row>
    <row r="57" spans="1:8" ht="10.9" customHeight="1">
      <c r="A57" s="72" t="s">
        <v>65</v>
      </c>
      <c r="B57" s="72" t="s">
        <v>44</v>
      </c>
      <c r="C57" s="72" t="s">
        <v>65</v>
      </c>
      <c r="D57" s="72" t="s">
        <v>77</v>
      </c>
      <c r="E57" s="72">
        <v>1</v>
      </c>
      <c r="F57" s="72" t="s">
        <v>77</v>
      </c>
      <c r="G57" s="72">
        <v>2</v>
      </c>
      <c r="H57" s="72">
        <v>2</v>
      </c>
    </row>
    <row r="58" spans="1:8" ht="10.9" customHeight="1">
      <c r="A58" s="72" t="s">
        <v>65</v>
      </c>
      <c r="B58" s="72" t="s">
        <v>48</v>
      </c>
      <c r="C58" s="72" t="s">
        <v>65</v>
      </c>
      <c r="D58" s="72" t="s">
        <v>77</v>
      </c>
      <c r="E58" s="72">
        <v>1</v>
      </c>
      <c r="F58" s="72" t="s">
        <v>77</v>
      </c>
      <c r="G58" s="72">
        <v>3</v>
      </c>
      <c r="H58" s="72">
        <v>3</v>
      </c>
    </row>
    <row r="59" spans="1:8" ht="10.9" customHeight="1">
      <c r="A59" s="72" t="s">
        <v>65</v>
      </c>
      <c r="B59" s="72" t="s">
        <v>46</v>
      </c>
      <c r="C59" s="72" t="s">
        <v>219</v>
      </c>
      <c r="D59" s="72" t="s">
        <v>237</v>
      </c>
      <c r="E59" s="72">
        <v>1</v>
      </c>
      <c r="F59" s="72" t="s">
        <v>238</v>
      </c>
      <c r="G59" s="72">
        <v>8</v>
      </c>
      <c r="H59" s="72">
        <v>8</v>
      </c>
    </row>
    <row r="60" spans="1:8" ht="10.9" customHeight="1">
      <c r="A60" s="72" t="s">
        <v>65</v>
      </c>
      <c r="B60" s="72" t="s">
        <v>24</v>
      </c>
      <c r="C60" s="72" t="s">
        <v>213</v>
      </c>
      <c r="D60" s="72" t="s">
        <v>214</v>
      </c>
      <c r="E60" s="72">
        <v>1</v>
      </c>
      <c r="F60" s="72" t="s">
        <v>215</v>
      </c>
      <c r="G60" s="72">
        <v>19</v>
      </c>
      <c r="H60" s="72">
        <v>19</v>
      </c>
    </row>
    <row r="61" spans="1:8" ht="10.9" customHeight="1">
      <c r="A61" s="72" t="s">
        <v>65</v>
      </c>
      <c r="B61" s="72" t="s">
        <v>24</v>
      </c>
      <c r="C61" s="72" t="s">
        <v>189</v>
      </c>
      <c r="D61" s="72" t="s">
        <v>190</v>
      </c>
      <c r="E61" s="72">
        <v>1</v>
      </c>
      <c r="F61" s="72" t="s">
        <v>191</v>
      </c>
      <c r="G61" s="72">
        <v>19</v>
      </c>
      <c r="H61" s="72">
        <v>19</v>
      </c>
    </row>
    <row r="62" spans="1:8" ht="10.9" customHeight="1">
      <c r="A62" s="72" t="s">
        <v>65</v>
      </c>
      <c r="B62" s="72" t="s">
        <v>24</v>
      </c>
      <c r="C62" s="72" t="s">
        <v>216</v>
      </c>
      <c r="D62" s="72" t="s">
        <v>217</v>
      </c>
      <c r="E62" s="72">
        <v>1</v>
      </c>
      <c r="F62" s="72" t="s">
        <v>218</v>
      </c>
      <c r="G62" s="72">
        <v>19</v>
      </c>
      <c r="H62" s="72">
        <v>19</v>
      </c>
    </row>
    <row r="63" spans="1:8" ht="10.9" customHeight="1">
      <c r="A63" s="72" t="s">
        <v>65</v>
      </c>
      <c r="B63" s="72" t="s">
        <v>24</v>
      </c>
      <c r="C63" s="72" t="s">
        <v>173</v>
      </c>
      <c r="D63" s="72" t="s">
        <v>174</v>
      </c>
      <c r="E63" s="72">
        <v>1</v>
      </c>
      <c r="F63" s="72" t="s">
        <v>175</v>
      </c>
      <c r="G63" s="72">
        <v>19</v>
      </c>
      <c r="H63" s="72">
        <v>19</v>
      </c>
    </row>
    <row r="64" spans="1:8" ht="10.9" customHeight="1">
      <c r="A64" s="72" t="s">
        <v>56</v>
      </c>
      <c r="B64" s="72" t="s">
        <v>24</v>
      </c>
      <c r="C64" s="72" t="s">
        <v>56</v>
      </c>
      <c r="D64" s="72" t="s">
        <v>77</v>
      </c>
      <c r="E64" s="72">
        <v>1</v>
      </c>
      <c r="F64" s="72" t="s">
        <v>77</v>
      </c>
      <c r="G64" s="72">
        <v>19</v>
      </c>
      <c r="H64" s="72">
        <v>19</v>
      </c>
    </row>
    <row r="65" spans="1:8" ht="10.9" customHeight="1">
      <c r="A65" s="72" t="s">
        <v>56</v>
      </c>
      <c r="B65" s="72" t="s">
        <v>44</v>
      </c>
      <c r="C65" s="72" t="s">
        <v>56</v>
      </c>
      <c r="D65" s="72" t="s">
        <v>77</v>
      </c>
      <c r="E65" s="72">
        <v>1</v>
      </c>
      <c r="F65" s="72" t="s">
        <v>77</v>
      </c>
      <c r="G65" s="72">
        <v>2</v>
      </c>
      <c r="H65" s="72">
        <v>0</v>
      </c>
    </row>
    <row r="66" spans="1:8" ht="10.9" customHeight="1">
      <c r="A66" s="72" t="s">
        <v>56</v>
      </c>
      <c r="B66" s="72" t="s">
        <v>46</v>
      </c>
      <c r="C66" s="72" t="s">
        <v>56</v>
      </c>
      <c r="D66" s="72" t="s">
        <v>77</v>
      </c>
      <c r="E66" s="72">
        <v>1</v>
      </c>
      <c r="F66" s="72" t="s">
        <v>77</v>
      </c>
      <c r="G66" s="72">
        <v>8</v>
      </c>
      <c r="H66" s="72">
        <v>2</v>
      </c>
    </row>
    <row r="67" spans="1:8" ht="10.9" customHeight="1">
      <c r="A67" s="72" t="s">
        <v>56</v>
      </c>
      <c r="B67" s="72" t="s">
        <v>48</v>
      </c>
      <c r="C67" s="72" t="s">
        <v>56</v>
      </c>
      <c r="D67" s="72" t="s">
        <v>77</v>
      </c>
      <c r="E67" s="72">
        <v>1</v>
      </c>
      <c r="F67" s="72" t="s">
        <v>77</v>
      </c>
      <c r="G67" s="72">
        <v>3</v>
      </c>
      <c r="H67" s="72">
        <v>3</v>
      </c>
    </row>
    <row r="68" spans="1:8" ht="10.9" customHeight="1">
      <c r="A68" s="72" t="s">
        <v>55</v>
      </c>
      <c r="B68" s="72" t="s">
        <v>46</v>
      </c>
      <c r="C68" s="72" t="s">
        <v>222</v>
      </c>
      <c r="D68" s="72" t="s">
        <v>227</v>
      </c>
      <c r="E68" s="72">
        <v>1</v>
      </c>
      <c r="F68" s="72" t="s">
        <v>228</v>
      </c>
      <c r="G68" s="72">
        <v>8</v>
      </c>
      <c r="H68" s="72">
        <v>8</v>
      </c>
    </row>
    <row r="69" spans="1:8" ht="10.9" customHeight="1">
      <c r="A69" s="72" t="s">
        <v>55</v>
      </c>
      <c r="B69" s="72" t="s">
        <v>24</v>
      </c>
      <c r="C69" s="72" t="s">
        <v>210</v>
      </c>
      <c r="D69" s="72" t="s">
        <v>211</v>
      </c>
      <c r="E69" s="72">
        <v>1</v>
      </c>
      <c r="F69" s="72" t="s">
        <v>212</v>
      </c>
      <c r="G69" s="72">
        <v>19</v>
      </c>
      <c r="H69" s="72">
        <v>19</v>
      </c>
    </row>
    <row r="70" spans="1:8" ht="10.9" customHeight="1">
      <c r="A70" s="72" t="s">
        <v>55</v>
      </c>
      <c r="B70" s="72" t="s">
        <v>24</v>
      </c>
      <c r="C70" s="72" t="s">
        <v>196</v>
      </c>
      <c r="D70" s="72" t="s">
        <v>197</v>
      </c>
      <c r="E70" s="72">
        <v>1</v>
      </c>
      <c r="F70" s="72" t="s">
        <v>198</v>
      </c>
      <c r="G70" s="72">
        <v>19</v>
      </c>
      <c r="H70" s="72">
        <v>19</v>
      </c>
    </row>
    <row r="71" spans="1:8" ht="10.9" customHeight="1">
      <c r="A71" s="72" t="s">
        <v>55</v>
      </c>
      <c r="B71" s="72" t="s">
        <v>24</v>
      </c>
      <c r="C71" s="72" t="s">
        <v>192</v>
      </c>
      <c r="D71" s="72" t="s">
        <v>193</v>
      </c>
      <c r="E71" s="72">
        <v>1</v>
      </c>
      <c r="F71" s="72" t="s">
        <v>194</v>
      </c>
      <c r="G71" s="72">
        <v>19</v>
      </c>
      <c r="H71" s="72">
        <v>19</v>
      </c>
    </row>
    <row r="72" spans="1:8" ht="10.9" customHeight="1">
      <c r="A72" s="72" t="s">
        <v>55</v>
      </c>
      <c r="B72" s="72" t="s">
        <v>24</v>
      </c>
      <c r="C72" s="72" t="s">
        <v>55</v>
      </c>
      <c r="D72" s="72" t="s">
        <v>187</v>
      </c>
      <c r="E72" s="72">
        <v>1</v>
      </c>
      <c r="F72" s="72" t="s">
        <v>188</v>
      </c>
      <c r="G72" s="72">
        <v>19</v>
      </c>
      <c r="H72" s="72">
        <v>19</v>
      </c>
    </row>
    <row r="73" spans="1:8" ht="10.9" customHeight="1">
      <c r="A73" s="72" t="s">
        <v>55</v>
      </c>
      <c r="B73" s="72" t="s">
        <v>44</v>
      </c>
      <c r="C73" s="72" t="s">
        <v>55</v>
      </c>
      <c r="D73" s="72" t="s">
        <v>77</v>
      </c>
      <c r="E73" s="72">
        <v>1</v>
      </c>
      <c r="F73" s="72" t="s">
        <v>77</v>
      </c>
      <c r="G73" s="72">
        <v>2</v>
      </c>
      <c r="H73" s="72">
        <v>2</v>
      </c>
    </row>
    <row r="74" spans="1:8" ht="10.9" customHeight="1">
      <c r="A74" s="72" t="s">
        <v>55</v>
      </c>
      <c r="B74" s="72" t="s">
        <v>48</v>
      </c>
      <c r="C74" s="72" t="s">
        <v>55</v>
      </c>
      <c r="D74" s="72" t="s">
        <v>77</v>
      </c>
      <c r="E74" s="72">
        <v>1</v>
      </c>
      <c r="F74" s="72" t="s">
        <v>77</v>
      </c>
      <c r="G74" s="72">
        <v>3</v>
      </c>
      <c r="H74" s="72">
        <v>3</v>
      </c>
    </row>
    <row r="75" spans="1:8" ht="10.9" customHeight="1">
      <c r="A75" s="72" t="s">
        <v>55</v>
      </c>
      <c r="B75" s="72" t="s">
        <v>24</v>
      </c>
      <c r="C75" s="72" t="s">
        <v>167</v>
      </c>
      <c r="D75" s="72" t="s">
        <v>168</v>
      </c>
      <c r="E75" s="72">
        <v>1</v>
      </c>
      <c r="F75" s="72" t="s">
        <v>169</v>
      </c>
      <c r="G75" s="72">
        <v>19</v>
      </c>
      <c r="H75" s="72">
        <v>19</v>
      </c>
    </row>
    <row r="76" spans="1:8" ht="10.9" customHeight="1">
      <c r="A76" s="72" t="s">
        <v>55</v>
      </c>
      <c r="B76" s="72" t="s">
        <v>24</v>
      </c>
      <c r="C76" s="72" t="s">
        <v>204</v>
      </c>
      <c r="D76" s="72" t="s">
        <v>205</v>
      </c>
      <c r="E76" s="72">
        <v>1</v>
      </c>
      <c r="F76" s="72" t="s">
        <v>206</v>
      </c>
      <c r="G76" s="72">
        <v>19</v>
      </c>
      <c r="H76" s="72">
        <v>19</v>
      </c>
    </row>
    <row r="77" spans="1:8" ht="10.9" customHeight="1">
      <c r="A77" s="72" t="s">
        <v>54</v>
      </c>
      <c r="B77" s="72" t="s">
        <v>24</v>
      </c>
      <c r="C77" s="72" t="s">
        <v>54</v>
      </c>
      <c r="D77" s="72" t="s">
        <v>77</v>
      </c>
      <c r="E77" s="72">
        <v>1</v>
      </c>
      <c r="F77" s="72" t="s">
        <v>77</v>
      </c>
      <c r="G77" s="72">
        <v>19</v>
      </c>
      <c r="H77" s="72">
        <v>19</v>
      </c>
    </row>
    <row r="78" spans="1:8" ht="10.9" customHeight="1">
      <c r="A78" s="72" t="s">
        <v>54</v>
      </c>
      <c r="B78" s="72" t="s">
        <v>44</v>
      </c>
      <c r="C78" s="72" t="s">
        <v>54</v>
      </c>
      <c r="D78" s="72" t="s">
        <v>77</v>
      </c>
      <c r="E78" s="72">
        <v>1</v>
      </c>
      <c r="F78" s="72" t="s">
        <v>77</v>
      </c>
      <c r="G78" s="72">
        <v>2</v>
      </c>
      <c r="H78" s="72">
        <v>2</v>
      </c>
    </row>
    <row r="79" spans="1:8" ht="10.9" customHeight="1">
      <c r="A79" s="72" t="s">
        <v>54</v>
      </c>
      <c r="B79" s="72" t="s">
        <v>46</v>
      </c>
      <c r="C79" s="72" t="s">
        <v>54</v>
      </c>
      <c r="D79" s="72" t="s">
        <v>77</v>
      </c>
      <c r="E79" s="72">
        <v>1</v>
      </c>
      <c r="F79" s="72" t="s">
        <v>77</v>
      </c>
      <c r="G79" s="72">
        <v>8</v>
      </c>
      <c r="H79" s="72">
        <v>8</v>
      </c>
    </row>
    <row r="80" spans="1:8" ht="10.9" customHeight="1">
      <c r="A80" s="72" t="s">
        <v>54</v>
      </c>
      <c r="B80" s="72" t="s">
        <v>48</v>
      </c>
      <c r="C80" s="72" t="s">
        <v>54</v>
      </c>
      <c r="D80" s="72" t="s">
        <v>77</v>
      </c>
      <c r="E80" s="72">
        <v>1</v>
      </c>
      <c r="F80" s="72" t="s">
        <v>77</v>
      </c>
      <c r="G80" s="72">
        <v>3</v>
      </c>
      <c r="H80" s="72">
        <v>3</v>
      </c>
    </row>
    <row r="81" spans="1:8" ht="10.9" customHeight="1">
      <c r="A81" s="72" t="s">
        <v>66</v>
      </c>
      <c r="B81" s="72" t="s">
        <v>46</v>
      </c>
      <c r="C81" s="72" t="s">
        <v>222</v>
      </c>
      <c r="D81" s="72" t="s">
        <v>256</v>
      </c>
      <c r="E81" s="72">
        <v>1</v>
      </c>
      <c r="F81" s="72" t="s">
        <v>257</v>
      </c>
      <c r="G81" s="72">
        <v>8</v>
      </c>
      <c r="H81" s="72">
        <v>8</v>
      </c>
    </row>
    <row r="82" spans="1:8" ht="10.9" customHeight="1">
      <c r="A82" s="72" t="s">
        <v>66</v>
      </c>
      <c r="B82" s="72" t="s">
        <v>24</v>
      </c>
      <c r="C82" s="72" t="s">
        <v>66</v>
      </c>
      <c r="D82" s="72" t="s">
        <v>77</v>
      </c>
      <c r="E82" s="72">
        <v>1</v>
      </c>
      <c r="F82" s="72" t="s">
        <v>77</v>
      </c>
      <c r="G82" s="72">
        <v>19</v>
      </c>
      <c r="H82" s="72">
        <v>19</v>
      </c>
    </row>
    <row r="83" spans="1:8" ht="10.9" customHeight="1">
      <c r="A83" s="72" t="s">
        <v>66</v>
      </c>
      <c r="B83" s="72" t="s">
        <v>44</v>
      </c>
      <c r="C83" s="72" t="s">
        <v>66</v>
      </c>
      <c r="D83" s="72" t="s">
        <v>77</v>
      </c>
      <c r="E83" s="72">
        <v>1</v>
      </c>
      <c r="F83" s="72" t="s">
        <v>77</v>
      </c>
      <c r="G83" s="72">
        <v>2</v>
      </c>
      <c r="H83" s="72">
        <v>2</v>
      </c>
    </row>
    <row r="84" spans="1:8" ht="10.9" customHeight="1">
      <c r="A84" s="72" t="s">
        <v>66</v>
      </c>
      <c r="B84" s="72" t="s">
        <v>48</v>
      </c>
      <c r="C84" s="72" t="s">
        <v>66</v>
      </c>
      <c r="D84" s="72" t="s">
        <v>77</v>
      </c>
      <c r="E84" s="72">
        <v>1</v>
      </c>
      <c r="F84" s="72" t="s">
        <v>77</v>
      </c>
      <c r="G84" s="72">
        <v>3</v>
      </c>
      <c r="H84" s="72">
        <v>3</v>
      </c>
    </row>
    <row r="85" spans="1:8" ht="10.9" customHeight="1">
      <c r="A85" s="72" t="s">
        <v>67</v>
      </c>
      <c r="B85" s="72" t="s">
        <v>24</v>
      </c>
      <c r="C85" s="72" t="s">
        <v>77</v>
      </c>
      <c r="D85" s="72" t="s">
        <v>195</v>
      </c>
      <c r="E85" s="72">
        <v>0</v>
      </c>
      <c r="F85" s="72" t="s">
        <v>77</v>
      </c>
      <c r="G85" s="72">
        <v>19</v>
      </c>
      <c r="H85" s="72">
        <v>19</v>
      </c>
    </row>
    <row r="86" spans="1:8" ht="10.9" customHeight="1">
      <c r="A86" s="72" t="s">
        <v>67</v>
      </c>
      <c r="B86" s="72" t="s">
        <v>46</v>
      </c>
      <c r="C86" s="72" t="s">
        <v>222</v>
      </c>
      <c r="D86" s="72" t="s">
        <v>252</v>
      </c>
      <c r="E86" s="72">
        <v>1</v>
      </c>
      <c r="F86" s="72" t="s">
        <v>248</v>
      </c>
      <c r="G86" s="72">
        <v>8</v>
      </c>
      <c r="H86" s="72">
        <v>8</v>
      </c>
    </row>
    <row r="87" spans="1:8" ht="10.9" customHeight="1">
      <c r="A87" s="72" t="s">
        <v>67</v>
      </c>
      <c r="B87" s="72" t="s">
        <v>46</v>
      </c>
      <c r="C87" s="72" t="s">
        <v>249</v>
      </c>
      <c r="D87" s="72" t="s">
        <v>250</v>
      </c>
      <c r="E87" s="72">
        <v>1</v>
      </c>
      <c r="F87" s="72" t="s">
        <v>251</v>
      </c>
      <c r="G87" s="72">
        <v>8</v>
      </c>
      <c r="H87" s="72">
        <v>0</v>
      </c>
    </row>
    <row r="88" spans="1:8" ht="10.9" customHeight="1">
      <c r="A88" s="72" t="s">
        <v>67</v>
      </c>
      <c r="B88" s="72" t="s">
        <v>24</v>
      </c>
      <c r="C88" s="72" t="s">
        <v>67</v>
      </c>
      <c r="D88" s="72" t="s">
        <v>77</v>
      </c>
      <c r="E88" s="72">
        <v>1</v>
      </c>
      <c r="F88" s="72" t="s">
        <v>77</v>
      </c>
      <c r="G88" s="72">
        <v>19</v>
      </c>
      <c r="H88" s="72">
        <v>0</v>
      </c>
    </row>
    <row r="89" spans="1:8" ht="10.9" customHeight="1">
      <c r="A89" s="72" t="s">
        <v>67</v>
      </c>
      <c r="B89" s="72" t="s">
        <v>44</v>
      </c>
      <c r="C89" s="72" t="s">
        <v>67</v>
      </c>
      <c r="D89" s="72" t="s">
        <v>77</v>
      </c>
      <c r="E89" s="72">
        <v>1</v>
      </c>
      <c r="F89" s="72" t="s">
        <v>77</v>
      </c>
      <c r="G89" s="72">
        <v>2</v>
      </c>
      <c r="H89" s="72">
        <v>2</v>
      </c>
    </row>
    <row r="90" spans="1:8" ht="10.9" customHeight="1">
      <c r="A90" s="72" t="s">
        <v>67</v>
      </c>
      <c r="B90" s="72" t="s">
        <v>48</v>
      </c>
      <c r="C90" s="72" t="s">
        <v>67</v>
      </c>
      <c r="D90" s="72" t="s">
        <v>77</v>
      </c>
      <c r="E90" s="72">
        <v>1</v>
      </c>
      <c r="F90" s="72" t="s">
        <v>77</v>
      </c>
      <c r="G90" s="72">
        <v>3</v>
      </c>
      <c r="H90" s="72">
        <v>3</v>
      </c>
    </row>
    <row r="91" spans="1:8" ht="10.9" customHeight="1">
      <c r="A91" s="72" t="s">
        <v>67</v>
      </c>
      <c r="B91" s="72" t="s">
        <v>46</v>
      </c>
      <c r="C91" s="72" t="s">
        <v>219</v>
      </c>
      <c r="D91" s="72" t="s">
        <v>247</v>
      </c>
      <c r="E91" s="72">
        <v>1</v>
      </c>
      <c r="F91" s="72" t="s">
        <v>248</v>
      </c>
      <c r="G91" s="72">
        <v>8</v>
      </c>
      <c r="H91" s="72">
        <v>8</v>
      </c>
    </row>
    <row r="92" spans="1:8" ht="10.9" customHeight="1">
      <c r="A92" s="72" t="s">
        <v>67</v>
      </c>
      <c r="B92" s="72" t="s">
        <v>24</v>
      </c>
      <c r="C92" s="72" t="s">
        <v>199</v>
      </c>
      <c r="D92" s="72" t="s">
        <v>200</v>
      </c>
      <c r="E92" s="72">
        <v>1</v>
      </c>
      <c r="F92" s="72" t="s">
        <v>201</v>
      </c>
      <c r="G92" s="72">
        <v>19</v>
      </c>
      <c r="H92" s="72">
        <v>19</v>
      </c>
    </row>
    <row r="93" spans="1:8" ht="10.9" customHeight="1">
      <c r="A93" s="72" t="s">
        <v>68</v>
      </c>
      <c r="B93" s="72" t="s">
        <v>24</v>
      </c>
      <c r="C93" s="72" t="s">
        <v>68</v>
      </c>
      <c r="D93" s="72" t="s">
        <v>77</v>
      </c>
      <c r="E93" s="72">
        <v>1</v>
      </c>
      <c r="F93" s="72" t="s">
        <v>77</v>
      </c>
      <c r="G93" s="72">
        <v>19</v>
      </c>
      <c r="H93" s="72">
        <v>19</v>
      </c>
    </row>
    <row r="94" spans="1:8" ht="10.9" customHeight="1">
      <c r="A94" s="72" t="s">
        <v>68</v>
      </c>
      <c r="B94" s="72" t="s">
        <v>44</v>
      </c>
      <c r="C94" s="72" t="s">
        <v>68</v>
      </c>
      <c r="D94" s="72" t="s">
        <v>77</v>
      </c>
      <c r="E94" s="72">
        <v>1</v>
      </c>
      <c r="F94" s="72" t="s">
        <v>77</v>
      </c>
      <c r="G94" s="72">
        <v>2</v>
      </c>
      <c r="H94" s="72">
        <v>2</v>
      </c>
    </row>
    <row r="95" spans="1:8" ht="10.9" customHeight="1">
      <c r="A95" s="72" t="s">
        <v>68</v>
      </c>
      <c r="B95" s="72" t="s">
        <v>48</v>
      </c>
      <c r="C95" s="72" t="s">
        <v>68</v>
      </c>
      <c r="D95" s="72" t="s">
        <v>77</v>
      </c>
      <c r="E95" s="72">
        <v>1</v>
      </c>
      <c r="F95" s="72" t="s">
        <v>77</v>
      </c>
      <c r="G95" s="72">
        <v>3</v>
      </c>
      <c r="H95" s="72">
        <v>3</v>
      </c>
    </row>
    <row r="96" spans="1:8" ht="10.9" customHeight="1">
      <c r="A96" s="72" t="s">
        <v>68</v>
      </c>
      <c r="B96" s="72" t="s">
        <v>46</v>
      </c>
      <c r="C96" s="72" t="s">
        <v>219</v>
      </c>
      <c r="D96" s="72" t="s">
        <v>245</v>
      </c>
      <c r="E96" s="72">
        <v>1</v>
      </c>
      <c r="F96" s="72" t="s">
        <v>246</v>
      </c>
      <c r="G96" s="72">
        <v>8</v>
      </c>
      <c r="H96" s="72">
        <v>8</v>
      </c>
    </row>
    <row r="97" spans="1:8" ht="10.9" customHeight="1">
      <c r="A97" s="72" t="s">
        <v>69</v>
      </c>
      <c r="B97" s="72" t="s">
        <v>24</v>
      </c>
      <c r="C97" s="72" t="s">
        <v>69</v>
      </c>
      <c r="D97" s="72" t="s">
        <v>77</v>
      </c>
      <c r="E97" s="72">
        <v>1</v>
      </c>
      <c r="F97" s="72" t="s">
        <v>77</v>
      </c>
      <c r="G97" s="72">
        <v>19</v>
      </c>
      <c r="H97" s="72">
        <v>19</v>
      </c>
    </row>
    <row r="98" spans="1:8" ht="10.9" customHeight="1">
      <c r="A98" s="72" t="s">
        <v>69</v>
      </c>
      <c r="B98" s="72" t="s">
        <v>44</v>
      </c>
      <c r="C98" s="72" t="s">
        <v>69</v>
      </c>
      <c r="D98" s="72" t="s">
        <v>77</v>
      </c>
      <c r="E98" s="72">
        <v>1</v>
      </c>
      <c r="F98" s="72" t="s">
        <v>77</v>
      </c>
      <c r="G98" s="72">
        <v>2</v>
      </c>
      <c r="H98" s="72">
        <v>2</v>
      </c>
    </row>
    <row r="99" spans="1:8" ht="10.9" customHeight="1">
      <c r="A99" s="72" t="s">
        <v>69</v>
      </c>
      <c r="B99" s="72" t="s">
        <v>46</v>
      </c>
      <c r="C99" s="72" t="s">
        <v>69</v>
      </c>
      <c r="D99" s="72" t="s">
        <v>77</v>
      </c>
      <c r="E99" s="72">
        <v>1</v>
      </c>
      <c r="F99" s="72" t="s">
        <v>77</v>
      </c>
      <c r="G99" s="72">
        <v>8</v>
      </c>
      <c r="H99" s="72">
        <v>0</v>
      </c>
    </row>
    <row r="100" spans="1:8" ht="10.9" customHeight="1">
      <c r="A100" s="72" t="s">
        <v>69</v>
      </c>
      <c r="B100" s="72" t="s">
        <v>48</v>
      </c>
      <c r="C100" s="72" t="s">
        <v>69</v>
      </c>
      <c r="D100" s="72" t="s">
        <v>77</v>
      </c>
      <c r="E100" s="72">
        <v>1</v>
      </c>
      <c r="F100" s="72" t="s">
        <v>77</v>
      </c>
      <c r="G100" s="72">
        <v>3</v>
      </c>
      <c r="H100" s="72">
        <v>3</v>
      </c>
    </row>
    <row r="101" spans="1:8" ht="10.9" customHeight="1">
      <c r="A101" s="72" t="s">
        <v>70</v>
      </c>
      <c r="B101" s="72" t="s">
        <v>24</v>
      </c>
      <c r="C101" s="72" t="s">
        <v>70</v>
      </c>
      <c r="D101" s="72" t="s">
        <v>77</v>
      </c>
      <c r="E101" s="72">
        <v>1</v>
      </c>
      <c r="F101" s="72" t="s">
        <v>77</v>
      </c>
      <c r="G101" s="72">
        <v>19</v>
      </c>
      <c r="H101" s="72">
        <v>19</v>
      </c>
    </row>
    <row r="102" spans="1:8" ht="10.9" customHeight="1">
      <c r="A102" s="72" t="s">
        <v>70</v>
      </c>
      <c r="B102" s="72" t="s">
        <v>44</v>
      </c>
      <c r="C102" s="72" t="s">
        <v>70</v>
      </c>
      <c r="D102" s="72" t="s">
        <v>77</v>
      </c>
      <c r="E102" s="72">
        <v>1</v>
      </c>
      <c r="F102" s="72" t="s">
        <v>77</v>
      </c>
      <c r="G102" s="72">
        <v>2</v>
      </c>
      <c r="H102" s="72">
        <v>2</v>
      </c>
    </row>
    <row r="103" spans="1:8" ht="10.9" customHeight="1">
      <c r="A103" s="72" t="s">
        <v>70</v>
      </c>
      <c r="B103" s="72" t="s">
        <v>46</v>
      </c>
      <c r="C103" s="72" t="s">
        <v>70</v>
      </c>
      <c r="D103" s="72" t="s">
        <v>77</v>
      </c>
      <c r="E103" s="72">
        <v>1</v>
      </c>
      <c r="F103" s="72" t="s">
        <v>77</v>
      </c>
      <c r="G103" s="72">
        <v>8</v>
      </c>
      <c r="H103" s="72">
        <v>8</v>
      </c>
    </row>
    <row r="104" spans="1:8" ht="10.9" customHeight="1">
      <c r="A104" s="72" t="s">
        <v>70</v>
      </c>
      <c r="B104" s="72" t="s">
        <v>48</v>
      </c>
      <c r="C104" s="72" t="s">
        <v>70</v>
      </c>
      <c r="D104" s="72" t="s">
        <v>77</v>
      </c>
      <c r="E104" s="72">
        <v>1</v>
      </c>
      <c r="F104" s="72" t="s">
        <v>77</v>
      </c>
      <c r="G104" s="72">
        <v>3</v>
      </c>
      <c r="H104" s="72">
        <v>3</v>
      </c>
    </row>
    <row r="105" spans="1:8" ht="10.9" customHeight="1">
      <c r="A105" s="72" t="s">
        <v>71</v>
      </c>
      <c r="B105" s="72" t="s">
        <v>46</v>
      </c>
      <c r="C105" s="72" t="s">
        <v>222</v>
      </c>
      <c r="D105" s="72" t="s">
        <v>239</v>
      </c>
      <c r="E105" s="72">
        <v>1</v>
      </c>
      <c r="F105" s="72" t="s">
        <v>240</v>
      </c>
      <c r="G105" s="72">
        <v>8</v>
      </c>
      <c r="H105" s="72">
        <v>8</v>
      </c>
    </row>
    <row r="106" spans="1:8" ht="10.9" customHeight="1">
      <c r="A106" s="72" t="s">
        <v>71</v>
      </c>
      <c r="B106" s="72" t="s">
        <v>24</v>
      </c>
      <c r="C106" s="72" t="s">
        <v>71</v>
      </c>
      <c r="D106" s="72" t="s">
        <v>77</v>
      </c>
      <c r="E106" s="72">
        <v>1</v>
      </c>
      <c r="F106" s="72" t="s">
        <v>77</v>
      </c>
      <c r="G106" s="72">
        <v>19</v>
      </c>
      <c r="H106" s="72">
        <v>19</v>
      </c>
    </row>
    <row r="107" spans="1:8" ht="10.9" customHeight="1">
      <c r="A107" s="72" t="s">
        <v>71</v>
      </c>
      <c r="B107" s="72" t="s">
        <v>44</v>
      </c>
      <c r="C107" s="72" t="s">
        <v>71</v>
      </c>
      <c r="D107" s="72" t="s">
        <v>77</v>
      </c>
      <c r="E107" s="72">
        <v>1</v>
      </c>
      <c r="F107" s="72" t="s">
        <v>77</v>
      </c>
      <c r="G107" s="72">
        <v>2</v>
      </c>
      <c r="H107" s="72">
        <v>2</v>
      </c>
    </row>
    <row r="108" spans="1:8" ht="10.9" customHeight="1">
      <c r="A108" s="72" t="s">
        <v>71</v>
      </c>
      <c r="B108" s="72" t="s">
        <v>48</v>
      </c>
      <c r="C108" s="72" t="s">
        <v>71</v>
      </c>
      <c r="D108" s="72" t="s">
        <v>77</v>
      </c>
      <c r="E108" s="72">
        <v>1</v>
      </c>
      <c r="F108" s="72" t="s">
        <v>77</v>
      </c>
      <c r="G108" s="72">
        <v>3</v>
      </c>
      <c r="H108" s="72">
        <v>3</v>
      </c>
    </row>
    <row r="109" spans="1:8" ht="10.9" customHeight="1">
      <c r="A109" s="72" t="s">
        <v>72</v>
      </c>
      <c r="B109" s="72" t="s">
        <v>24</v>
      </c>
      <c r="C109" s="72" t="s">
        <v>72</v>
      </c>
      <c r="D109" s="72" t="s">
        <v>77</v>
      </c>
      <c r="E109" s="72">
        <v>1</v>
      </c>
      <c r="F109" s="72" t="s">
        <v>77</v>
      </c>
      <c r="G109" s="72">
        <v>19</v>
      </c>
      <c r="H109" s="72">
        <v>19</v>
      </c>
    </row>
    <row r="110" spans="1:8" ht="10.9" customHeight="1">
      <c r="A110" s="72" t="s">
        <v>72</v>
      </c>
      <c r="B110" s="72" t="s">
        <v>44</v>
      </c>
      <c r="C110" s="72" t="s">
        <v>72</v>
      </c>
      <c r="D110" s="72" t="s">
        <v>77</v>
      </c>
      <c r="E110" s="72">
        <v>1</v>
      </c>
      <c r="F110" s="72" t="s">
        <v>77</v>
      </c>
      <c r="G110" s="72">
        <v>2</v>
      </c>
      <c r="H110" s="72">
        <v>2</v>
      </c>
    </row>
    <row r="111" spans="1:8" ht="10.9" customHeight="1">
      <c r="A111" s="72" t="s">
        <v>72</v>
      </c>
      <c r="B111" s="72" t="s">
        <v>46</v>
      </c>
      <c r="C111" s="72" t="s">
        <v>72</v>
      </c>
      <c r="D111" s="72" t="s">
        <v>77</v>
      </c>
      <c r="E111" s="72">
        <v>1</v>
      </c>
      <c r="F111" s="72" t="s">
        <v>77</v>
      </c>
      <c r="G111" s="72">
        <v>8</v>
      </c>
      <c r="H111" s="72">
        <v>8</v>
      </c>
    </row>
    <row r="112" spans="1:8" ht="10.9" customHeight="1">
      <c r="A112" s="72" t="s">
        <v>72</v>
      </c>
      <c r="B112" s="72" t="s">
        <v>48</v>
      </c>
      <c r="C112" s="72" t="s">
        <v>72</v>
      </c>
      <c r="D112" s="72" t="s">
        <v>77</v>
      </c>
      <c r="E112" s="72">
        <v>1</v>
      </c>
      <c r="F112" s="72" t="s">
        <v>77</v>
      </c>
      <c r="G112" s="72">
        <v>3</v>
      </c>
      <c r="H112" s="72">
        <v>3</v>
      </c>
    </row>
    <row r="113" spans="1:8" ht="10.9" customHeight="1">
      <c r="A113" s="72" t="s">
        <v>53</v>
      </c>
      <c r="B113" s="72" t="s">
        <v>44</v>
      </c>
      <c r="C113" s="72" t="s">
        <v>53</v>
      </c>
      <c r="D113" s="72" t="s">
        <v>77</v>
      </c>
      <c r="E113" s="72">
        <v>1</v>
      </c>
      <c r="F113" s="72" t="s">
        <v>77</v>
      </c>
      <c r="G113" s="72">
        <v>2</v>
      </c>
      <c r="H113" s="72">
        <v>2</v>
      </c>
    </row>
    <row r="114" spans="1:8" ht="10.9" customHeight="1">
      <c r="A114" s="72" t="s">
        <v>53</v>
      </c>
      <c r="B114" s="72" t="s">
        <v>48</v>
      </c>
      <c r="C114" s="72" t="s">
        <v>53</v>
      </c>
      <c r="D114" s="72" t="s">
        <v>77</v>
      </c>
      <c r="E114" s="72">
        <v>1</v>
      </c>
      <c r="F114" s="72" t="s">
        <v>77</v>
      </c>
      <c r="G114" s="72">
        <v>3</v>
      </c>
      <c r="H114" s="72">
        <v>3</v>
      </c>
    </row>
    <row r="115" spans="1:8" ht="10.9" customHeight="1">
      <c r="A115" s="72" t="s">
        <v>53</v>
      </c>
      <c r="B115" s="72" t="s">
        <v>24</v>
      </c>
      <c r="C115" s="72" t="s">
        <v>167</v>
      </c>
      <c r="D115" s="72" t="s">
        <v>202</v>
      </c>
      <c r="E115" s="72">
        <v>1</v>
      </c>
      <c r="F115" s="72" t="s">
        <v>203</v>
      </c>
      <c r="G115" s="72">
        <v>19</v>
      </c>
      <c r="H115" s="72">
        <v>19</v>
      </c>
    </row>
    <row r="116" spans="1:8" ht="10.9" customHeight="1">
      <c r="A116" s="72" t="s">
        <v>53</v>
      </c>
      <c r="B116" s="72" t="s">
        <v>46</v>
      </c>
      <c r="C116" s="72" t="s">
        <v>219</v>
      </c>
      <c r="D116" s="72" t="s">
        <v>220</v>
      </c>
      <c r="E116" s="72">
        <v>1</v>
      </c>
      <c r="F116" s="72" t="s">
        <v>221</v>
      </c>
      <c r="G116" s="72">
        <v>8</v>
      </c>
      <c r="H116" s="72">
        <v>8</v>
      </c>
    </row>
    <row r="117" spans="1:8" ht="10.9" customHeight="1">
      <c r="A117" s="72" t="s">
        <v>18</v>
      </c>
      <c r="B117" s="72" t="s">
        <v>46</v>
      </c>
      <c r="C117" s="72" t="s">
        <v>253</v>
      </c>
      <c r="D117" s="72" t="s">
        <v>254</v>
      </c>
      <c r="E117" s="72">
        <v>1</v>
      </c>
      <c r="F117" s="72" t="s">
        <v>255</v>
      </c>
      <c r="G117" s="72">
        <v>8</v>
      </c>
      <c r="H117" s="72">
        <v>0</v>
      </c>
    </row>
    <row r="118" spans="1:8" ht="10.9" customHeight="1">
      <c r="A118" s="72" t="s">
        <v>18</v>
      </c>
      <c r="B118" s="72" t="s">
        <v>24</v>
      </c>
      <c r="C118" s="72" t="s">
        <v>18</v>
      </c>
      <c r="D118" s="72" t="s">
        <v>77</v>
      </c>
      <c r="E118" s="72">
        <v>1</v>
      </c>
      <c r="F118" s="72" t="s">
        <v>77</v>
      </c>
      <c r="G118" s="72">
        <v>19</v>
      </c>
      <c r="H118" s="72">
        <v>19</v>
      </c>
    </row>
    <row r="119" spans="1:8" ht="10.9" customHeight="1">
      <c r="A119" s="72" t="s">
        <v>18</v>
      </c>
      <c r="B119" s="72" t="s">
        <v>44</v>
      </c>
      <c r="C119" s="72" t="s">
        <v>18</v>
      </c>
      <c r="D119" s="72" t="s">
        <v>77</v>
      </c>
      <c r="E119" s="72">
        <v>1</v>
      </c>
      <c r="F119" s="72" t="s">
        <v>77</v>
      </c>
      <c r="G119" s="72">
        <v>2</v>
      </c>
      <c r="H119" s="72">
        <v>2</v>
      </c>
    </row>
    <row r="120" spans="1:8" ht="10.9" customHeight="1">
      <c r="A120" s="72" t="s">
        <v>18</v>
      </c>
      <c r="B120" s="72" t="s">
        <v>46</v>
      </c>
      <c r="C120" s="72" t="s">
        <v>18</v>
      </c>
      <c r="D120" s="72" t="s">
        <v>233</v>
      </c>
      <c r="E120" s="72">
        <v>1</v>
      </c>
      <c r="F120" s="72" t="s">
        <v>234</v>
      </c>
      <c r="G120" s="72">
        <v>8</v>
      </c>
      <c r="H120" s="72">
        <v>2</v>
      </c>
    </row>
    <row r="121" spans="1:8" ht="10.9" customHeight="1">
      <c r="A121" s="72" t="s">
        <v>18</v>
      </c>
      <c r="B121" s="72" t="s">
        <v>46</v>
      </c>
      <c r="C121" s="72" t="s">
        <v>18</v>
      </c>
      <c r="D121" s="72" t="s">
        <v>258</v>
      </c>
      <c r="E121" s="72">
        <v>1</v>
      </c>
      <c r="F121" s="72" t="s">
        <v>259</v>
      </c>
      <c r="G121" s="72">
        <v>8</v>
      </c>
      <c r="H121" s="72">
        <v>0</v>
      </c>
    </row>
    <row r="122" spans="1:8" ht="10.9" customHeight="1">
      <c r="A122" s="72" t="s">
        <v>18</v>
      </c>
      <c r="B122" s="72" t="s">
        <v>46</v>
      </c>
      <c r="C122" s="72" t="s">
        <v>18</v>
      </c>
      <c r="D122" s="72" t="s">
        <v>235</v>
      </c>
      <c r="E122" s="72">
        <v>1</v>
      </c>
      <c r="F122" s="72" t="s">
        <v>236</v>
      </c>
      <c r="G122" s="72">
        <v>8</v>
      </c>
      <c r="H122" s="72">
        <v>8</v>
      </c>
    </row>
    <row r="123" spans="1:8" ht="10.9" customHeight="1">
      <c r="A123" s="72" t="s">
        <v>18</v>
      </c>
      <c r="B123" s="72" t="s">
        <v>48</v>
      </c>
      <c r="C123" s="72" t="s">
        <v>18</v>
      </c>
      <c r="D123" s="72" t="s">
        <v>77</v>
      </c>
      <c r="E123" s="72">
        <v>1</v>
      </c>
      <c r="F123" s="72" t="s">
        <v>77</v>
      </c>
      <c r="G123" s="72">
        <v>3</v>
      </c>
      <c r="H123" s="72">
        <v>3</v>
      </c>
    </row>
  </sheetData>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8:C50"/>
  <sheetViews>
    <sheetView tabSelected="1" zoomScaleNormal="100" zoomScalePageLayoutView="80" workbookViewId="0"/>
  </sheetViews>
  <sheetFormatPr defaultColWidth="9" defaultRowHeight="12"/>
  <cols>
    <col min="1" max="1" width="5.83203125" style="1" customWidth="1"/>
    <col min="2" max="2" width="30.1640625" style="1" customWidth="1"/>
    <col min="3" max="3" width="130.83203125" style="1" bestFit="1" customWidth="1"/>
    <col min="4" max="16384" width="9" style="1"/>
  </cols>
  <sheetData>
    <row r="8" spans="2:3" ht="25.5" customHeight="1">
      <c r="B8" s="31" t="s">
        <v>336</v>
      </c>
    </row>
    <row r="9" spans="2:3" ht="21" customHeight="1">
      <c r="B9" s="31"/>
    </row>
    <row r="10" spans="2:3" s="26" customFormat="1" ht="35.25" customHeight="1">
      <c r="B10" s="31" t="s">
        <v>12</v>
      </c>
      <c r="C10" s="22" t="s">
        <v>376</v>
      </c>
    </row>
    <row r="11" spans="2:3" s="26" customFormat="1" ht="18.75" customHeight="1"/>
    <row r="12" spans="2:3" ht="38.25" customHeight="1">
      <c r="B12" s="14" t="s">
        <v>2</v>
      </c>
    </row>
    <row r="14" spans="2:3" ht="13.5" customHeight="1">
      <c r="B14" s="34" t="s">
        <v>4</v>
      </c>
      <c r="C14" s="16"/>
    </row>
    <row r="15" spans="2:3" ht="13.5" customHeight="1">
      <c r="B15" s="18" t="s">
        <v>15</v>
      </c>
      <c r="C15" s="16"/>
    </row>
    <row r="16" spans="2:3" ht="13.5" customHeight="1">
      <c r="B16" s="18" t="s">
        <v>1</v>
      </c>
      <c r="C16" s="16"/>
    </row>
    <row r="17" spans="2:3" ht="13.5" customHeight="1">
      <c r="B17" s="18" t="s">
        <v>316</v>
      </c>
      <c r="C17" s="16" t="str">
        <f>'Tabell 1a och b'!A1</f>
        <v>Tabell 1a. Helårsdata, bortfallsestimering: andel av förväntade värden* som rapporterats från regionerna.</v>
      </c>
    </row>
    <row r="18" spans="2:3" ht="13.5" customHeight="1">
      <c r="B18" s="18" t="s">
        <v>317</v>
      </c>
      <c r="C18" s="16" t="str">
        <f>'Tabell 1a och b'!A33</f>
        <v>Tabell 1b. Ögonblicksdata, bortfallsestimering: andel av förväntade värden* som rapporterats från regionerna.</v>
      </c>
    </row>
    <row r="19" spans="2:3" ht="13.5" customHeight="1">
      <c r="B19" s="18" t="str">
        <f>LEFT('Tabell 2'!A1,8)</f>
        <v>Tabell 2</v>
      </c>
      <c r="C19" s="16" t="str">
        <f>'Tabell 2'!A1</f>
        <v>Tabell 2. Helårsdata, antal förskrivna hjälpmedel per hjälpmedelscentral, typ och helår. Riket, 2020-2021.</v>
      </c>
    </row>
    <row r="20" spans="2:3" ht="13.5" customHeight="1">
      <c r="B20" s="18" t="str">
        <f>LEFT('Tabell 3'!A1,8)</f>
        <v>Tabell 3</v>
      </c>
      <c r="C20" s="6" t="str">
        <f>'Tabell 3'!A1</f>
        <v>Tabell 3. Helårsdata, antal förskrivna hjälpmedel under helåret 2021.</v>
      </c>
    </row>
    <row r="21" spans="2:3" ht="13.5" customHeight="1">
      <c r="B21" s="18" t="str">
        <f>LEFT('Tabell 4'!A1,8)</f>
        <v>Tabell 4</v>
      </c>
      <c r="C21" s="6" t="str">
        <f>'Tabell 4'!$A$1</f>
        <v>Tabell 4. Ögonblicksdata, netto hjälpmedel i cirkulation, som uppmätt under en dag i februari månad år 2022.</v>
      </c>
    </row>
    <row r="22" spans="2:3" ht="13.5" customHeight="1">
      <c r="B22" s="18" t="str">
        <f>LEFT('Tabell 5'!A1,8)</f>
        <v>Tabell 5</v>
      </c>
      <c r="C22" s="6" t="str">
        <f>'Tabell 5'!$A$1</f>
        <v>Tabell 5. Helårsdata, inrapporterade data, antal förskrivna hjälpmedel per helår. 2020-2021.</v>
      </c>
    </row>
    <row r="23" spans="2:3" ht="13.5" customHeight="1">
      <c r="B23" s="18" t="str">
        <f>LEFT('Tabell 6'!A1,8)</f>
        <v>Tabell 6</v>
      </c>
      <c r="C23" s="6" t="str">
        <f>'Tabell 6'!$A$1</f>
        <v>Tabell 6. Ögonblicksdata, inrapporterade data över netto hjälpmedel i cirkulation, uppmätt under en dag i februari månad år 2022.</v>
      </c>
    </row>
    <row r="24" spans="2:3" ht="13.5" customHeight="1">
      <c r="B24" s="18" t="str">
        <f>LEFT('7old'!A1,8)</f>
        <v>Tabell 7</v>
      </c>
      <c r="C24" s="6" t="str">
        <f>'7old'!A1</f>
        <v>Tabell 7. Rapporterande organisationer och enheter</v>
      </c>
    </row>
    <row r="25" spans="2:3" ht="13.5" customHeight="1">
      <c r="B25" s="18"/>
      <c r="C25" s="6"/>
    </row>
    <row r="26" spans="2:3" ht="13.5" customHeight="1">
      <c r="B26" s="18"/>
      <c r="C26" s="6"/>
    </row>
    <row r="27" spans="2:3" ht="13.5" customHeight="1">
      <c r="B27" s="18"/>
      <c r="C27" s="6"/>
    </row>
    <row r="28" spans="2:3" ht="13.5" customHeight="1">
      <c r="B28" s="5"/>
      <c r="C28" s="24"/>
    </row>
    <row r="29" spans="2:3" ht="13.5" customHeight="1">
      <c r="B29" s="18"/>
    </row>
    <row r="30" spans="2:3" ht="13.5" customHeight="1">
      <c r="B30" s="6"/>
    </row>
    <row r="31" spans="2:3" ht="13.5" customHeight="1">
      <c r="B31" s="5"/>
      <c r="C31" s="5"/>
    </row>
    <row r="32" spans="2:3" ht="13.5" customHeight="1">
      <c r="B32" s="18"/>
    </row>
    <row r="33" spans="2:3" ht="13.5" customHeight="1"/>
    <row r="34" spans="2:3" ht="13.5" customHeight="1">
      <c r="B34" s="5"/>
      <c r="C34" s="5"/>
    </row>
    <row r="35" spans="2:3" ht="13.5" customHeight="1">
      <c r="B35" s="18"/>
    </row>
    <row r="36" spans="2:3" ht="13.5" customHeight="1">
      <c r="B36" s="18"/>
    </row>
    <row r="37" spans="2:3" ht="13.5" customHeight="1"/>
    <row r="38" spans="2:3" ht="13.5" customHeight="1"/>
    <row r="39" spans="2:3" ht="13.5" customHeight="1"/>
    <row r="40" spans="2:3" ht="13.5" customHeight="1">
      <c r="B40" s="5"/>
    </row>
    <row r="41" spans="2:3" ht="13.5" customHeight="1">
      <c r="B41" s="5"/>
    </row>
    <row r="42" spans="2:3" ht="13.5" customHeight="1">
      <c r="B42" s="5"/>
    </row>
    <row r="43" spans="2:3" ht="13.5" customHeight="1">
      <c r="B43" s="5"/>
    </row>
    <row r="44" spans="2:3" ht="13.5" customHeight="1">
      <c r="B44" s="5"/>
    </row>
    <row r="45" spans="2:3" ht="13.5" customHeight="1"/>
    <row r="46" spans="2:3" ht="13.5" customHeight="1">
      <c r="B46" s="5"/>
    </row>
    <row r="47" spans="2:3" ht="13.5" customHeight="1"/>
    <row r="48" spans="2:3" ht="13.5" customHeight="1"/>
    <row r="49" ht="13.5" customHeight="1"/>
    <row r="50" ht="13.5" customHeight="1"/>
  </sheetData>
  <hyperlinks>
    <hyperlink ref="B14" location="'Mer information'!A1" display="Mer information" xr:uid="{00000000-0004-0000-0100-000003000000}"/>
    <hyperlink ref="B15" location="'Om statistiken'!A1" display="Om statistiken" xr:uid="{00000000-0004-0000-0100-000004000000}"/>
    <hyperlink ref="B16" location="'Definitioner och mått'!A1" display="Definitioner och mått" xr:uid="{00000000-0004-0000-0100-000005000000}"/>
    <hyperlink ref="C10" r:id="rId1" xr:uid="{64767A51-B35E-4646-9FAB-851576902E7B}"/>
    <hyperlink ref="B24" location="'Tabell 7'!A1" display="'Tabell 7'!A1" xr:uid="{AC6C5EC6-3838-4F1E-B9B9-9963C9AEABA8}"/>
    <hyperlink ref="B23" location="'Tabell 6'!A1" display="'Tabell 6'!A1" xr:uid="{321F7E7C-DE14-44F9-BA93-86211315DC52}"/>
    <hyperlink ref="B19" location="'Tabell 2'!A1" display="'Tabell 2'!A1" xr:uid="{0497424C-0DCB-4CDB-B436-C943A9CFCCC1}"/>
    <hyperlink ref="B20" location="'Tabell 3'!A4" display="'Tabell 3'!A4" xr:uid="{FF45D2E6-3935-45EB-8FC8-B66A1DCE6795}"/>
    <hyperlink ref="B21" location="'Tabell 4'!A1" display="'Tabell 4'!A1" xr:uid="{36804239-3F6F-441E-9437-83DD40116513}"/>
    <hyperlink ref="B22" location="'Tabell 5'!A1" display="'Tabell 5'!A1" xr:uid="{6BF144CA-D524-42B8-A404-0446A0A4DCAF}"/>
    <hyperlink ref="B17" location="'Tabell 1a och b'!A1" display="Tabell 1a" xr:uid="{00000000-0004-0000-0100-000001000000}"/>
    <hyperlink ref="B18" location="'Tabell 1a och b'!A33" display="Tabell 1b" xr:uid="{9DEBBFDF-A55B-4C42-9A37-BF87B1A2AE56}"/>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102E-18A4-4E31-A105-5BE0CBA5EAFB}">
  <sheetPr>
    <tabColor theme="1"/>
  </sheetPr>
  <dimension ref="A1:J61"/>
  <sheetViews>
    <sheetView workbookViewId="0">
      <selection activeCell="H35" sqref="H35"/>
    </sheetView>
  </sheetViews>
  <sheetFormatPr defaultRowHeight="13.5"/>
  <cols>
    <col min="1" max="1" width="21.5" customWidth="1"/>
    <col min="2" max="2" width="9" customWidth="1"/>
    <col min="3" max="3" width="24.33203125" customWidth="1"/>
    <col min="4" max="4" width="7.33203125" customWidth="1"/>
    <col min="5" max="5" width="27.83203125" customWidth="1"/>
    <col min="6" max="6" width="9.83203125" customWidth="1"/>
    <col min="7" max="7" width="11.6640625" customWidth="1"/>
    <col min="8" max="8" width="36.83203125" customWidth="1"/>
    <col min="9" max="10" width="11.6640625" customWidth="1"/>
  </cols>
  <sheetData>
    <row r="1" spans="1:10">
      <c r="A1" t="s">
        <v>73</v>
      </c>
      <c r="B1" t="s">
        <v>74</v>
      </c>
      <c r="C1" t="s">
        <v>17</v>
      </c>
      <c r="D1" t="s">
        <v>75</v>
      </c>
      <c r="E1" t="s">
        <v>160</v>
      </c>
      <c r="F1" t="s">
        <v>161</v>
      </c>
      <c r="G1" t="s">
        <v>162</v>
      </c>
      <c r="H1" t="s">
        <v>163</v>
      </c>
      <c r="I1" t="s">
        <v>164</v>
      </c>
      <c r="J1" t="s">
        <v>268</v>
      </c>
    </row>
    <row r="2" spans="1:10">
      <c r="A2" t="s">
        <v>267</v>
      </c>
      <c r="B2" t="s">
        <v>124</v>
      </c>
      <c r="C2" t="s">
        <v>57</v>
      </c>
      <c r="D2" t="s">
        <v>24</v>
      </c>
      <c r="E2" t="s">
        <v>57</v>
      </c>
      <c r="F2" t="s">
        <v>77</v>
      </c>
      <c r="G2">
        <v>1</v>
      </c>
      <c r="H2" t="s">
        <v>77</v>
      </c>
      <c r="I2">
        <v>38</v>
      </c>
      <c r="J2">
        <v>38</v>
      </c>
    </row>
    <row r="3" spans="1:10">
      <c r="A3" t="s">
        <v>267</v>
      </c>
      <c r="B3" t="s">
        <v>124</v>
      </c>
      <c r="C3" t="s">
        <v>57</v>
      </c>
      <c r="D3" t="s">
        <v>48</v>
      </c>
      <c r="E3" t="s">
        <v>57</v>
      </c>
      <c r="F3" t="s">
        <v>77</v>
      </c>
      <c r="G3">
        <v>1</v>
      </c>
      <c r="H3" t="s">
        <v>77</v>
      </c>
      <c r="I3">
        <v>6</v>
      </c>
      <c r="J3">
        <v>6</v>
      </c>
    </row>
    <row r="4" spans="1:10">
      <c r="A4" t="s">
        <v>267</v>
      </c>
      <c r="B4" t="s">
        <v>138</v>
      </c>
      <c r="C4" t="s">
        <v>58</v>
      </c>
      <c r="D4" t="s">
        <v>24</v>
      </c>
      <c r="E4" t="s">
        <v>58</v>
      </c>
      <c r="F4" t="s">
        <v>77</v>
      </c>
      <c r="G4">
        <v>1</v>
      </c>
      <c r="H4" t="s">
        <v>77</v>
      </c>
      <c r="I4">
        <v>38</v>
      </c>
      <c r="J4">
        <v>38</v>
      </c>
    </row>
    <row r="5" spans="1:10">
      <c r="A5" t="s">
        <v>267</v>
      </c>
      <c r="B5" t="s">
        <v>138</v>
      </c>
      <c r="C5" t="s">
        <v>58</v>
      </c>
      <c r="D5" t="s">
        <v>48</v>
      </c>
      <c r="E5" t="s">
        <v>58</v>
      </c>
      <c r="F5" t="s">
        <v>77</v>
      </c>
      <c r="G5">
        <v>1</v>
      </c>
      <c r="H5" t="s">
        <v>77</v>
      </c>
      <c r="I5">
        <v>6</v>
      </c>
      <c r="J5">
        <v>6</v>
      </c>
    </row>
    <row r="6" spans="1:10">
      <c r="A6" t="s">
        <v>267</v>
      </c>
      <c r="B6" t="s">
        <v>122</v>
      </c>
      <c r="C6" t="s">
        <v>59</v>
      </c>
      <c r="D6" t="s">
        <v>24</v>
      </c>
      <c r="E6" t="s">
        <v>59</v>
      </c>
      <c r="F6" t="s">
        <v>77</v>
      </c>
      <c r="G6">
        <v>1</v>
      </c>
      <c r="H6" t="s">
        <v>77</v>
      </c>
      <c r="I6">
        <v>38</v>
      </c>
      <c r="J6">
        <v>38</v>
      </c>
    </row>
    <row r="7" spans="1:10">
      <c r="A7" t="s">
        <v>267</v>
      </c>
      <c r="B7" t="s">
        <v>122</v>
      </c>
      <c r="C7" t="s">
        <v>59</v>
      </c>
      <c r="D7" t="s">
        <v>48</v>
      </c>
      <c r="E7" t="s">
        <v>59</v>
      </c>
      <c r="F7" t="s">
        <v>77</v>
      </c>
      <c r="G7">
        <v>1</v>
      </c>
      <c r="H7" t="s">
        <v>77</v>
      </c>
      <c r="I7">
        <v>6</v>
      </c>
      <c r="J7">
        <v>6</v>
      </c>
    </row>
    <row r="8" spans="1:10">
      <c r="A8" t="s">
        <v>267</v>
      </c>
      <c r="B8" t="s">
        <v>140</v>
      </c>
      <c r="C8" t="s">
        <v>60</v>
      </c>
      <c r="D8" t="s">
        <v>24</v>
      </c>
      <c r="E8" t="s">
        <v>60</v>
      </c>
      <c r="F8" t="s">
        <v>77</v>
      </c>
      <c r="G8">
        <v>1</v>
      </c>
      <c r="H8" t="s">
        <v>77</v>
      </c>
      <c r="I8">
        <v>38</v>
      </c>
      <c r="J8">
        <v>38</v>
      </c>
    </row>
    <row r="9" spans="1:10">
      <c r="A9" t="s">
        <v>267</v>
      </c>
      <c r="B9" t="s">
        <v>140</v>
      </c>
      <c r="C9" t="s">
        <v>60</v>
      </c>
      <c r="D9" t="s">
        <v>48</v>
      </c>
      <c r="E9" t="s">
        <v>60</v>
      </c>
      <c r="F9" t="s">
        <v>77</v>
      </c>
      <c r="G9">
        <v>1</v>
      </c>
      <c r="H9" t="s">
        <v>77</v>
      </c>
      <c r="I9">
        <v>6</v>
      </c>
      <c r="J9">
        <v>6</v>
      </c>
    </row>
    <row r="10" spans="1:10">
      <c r="A10" t="s">
        <v>267</v>
      </c>
      <c r="B10" t="s">
        <v>128</v>
      </c>
      <c r="C10" t="s">
        <v>61</v>
      </c>
      <c r="D10" t="s">
        <v>24</v>
      </c>
      <c r="E10" t="s">
        <v>61</v>
      </c>
      <c r="F10" t="s">
        <v>77</v>
      </c>
      <c r="G10">
        <v>1</v>
      </c>
      <c r="H10" t="s">
        <v>77</v>
      </c>
      <c r="I10">
        <v>38</v>
      </c>
      <c r="J10">
        <v>38</v>
      </c>
    </row>
    <row r="11" spans="1:10">
      <c r="A11" t="s">
        <v>267</v>
      </c>
      <c r="B11" t="s">
        <v>128</v>
      </c>
      <c r="C11" t="s">
        <v>61</v>
      </c>
      <c r="D11" t="s">
        <v>48</v>
      </c>
      <c r="E11" t="s">
        <v>61</v>
      </c>
      <c r="F11" t="s">
        <v>77</v>
      </c>
      <c r="G11">
        <v>1</v>
      </c>
      <c r="H11" t="s">
        <v>77</v>
      </c>
      <c r="I11">
        <v>6</v>
      </c>
      <c r="J11">
        <v>6</v>
      </c>
    </row>
    <row r="12" spans="1:10">
      <c r="A12" t="s">
        <v>267</v>
      </c>
      <c r="B12" t="s">
        <v>144</v>
      </c>
      <c r="C12" t="s">
        <v>62</v>
      </c>
      <c r="D12" t="s">
        <v>24</v>
      </c>
      <c r="E12" t="s">
        <v>62</v>
      </c>
      <c r="F12" t="s">
        <v>77</v>
      </c>
      <c r="G12">
        <v>1</v>
      </c>
      <c r="H12" t="s">
        <v>77</v>
      </c>
      <c r="I12">
        <v>38</v>
      </c>
      <c r="J12">
        <v>38</v>
      </c>
    </row>
    <row r="13" spans="1:10">
      <c r="A13" t="s">
        <v>267</v>
      </c>
      <c r="B13" t="s">
        <v>144</v>
      </c>
      <c r="C13" t="s">
        <v>62</v>
      </c>
      <c r="D13" t="s">
        <v>48</v>
      </c>
      <c r="E13" t="s">
        <v>62</v>
      </c>
      <c r="F13" t="s">
        <v>77</v>
      </c>
      <c r="G13">
        <v>1</v>
      </c>
      <c r="H13" t="s">
        <v>77</v>
      </c>
      <c r="I13">
        <v>6</v>
      </c>
      <c r="J13">
        <v>4</v>
      </c>
    </row>
    <row r="14" spans="1:10">
      <c r="A14" t="s">
        <v>267</v>
      </c>
      <c r="B14" t="s">
        <v>116</v>
      </c>
      <c r="C14" t="s">
        <v>63</v>
      </c>
      <c r="D14" t="s">
        <v>24</v>
      </c>
      <c r="E14" t="s">
        <v>63</v>
      </c>
      <c r="F14" t="s">
        <v>77</v>
      </c>
      <c r="G14">
        <v>1</v>
      </c>
      <c r="H14" t="s">
        <v>77</v>
      </c>
      <c r="I14">
        <v>38</v>
      </c>
      <c r="J14">
        <v>36</v>
      </c>
    </row>
    <row r="15" spans="1:10">
      <c r="A15" t="s">
        <v>267</v>
      </c>
      <c r="B15" t="s">
        <v>116</v>
      </c>
      <c r="C15" t="s">
        <v>63</v>
      </c>
      <c r="D15" t="s">
        <v>48</v>
      </c>
      <c r="E15" t="s">
        <v>63</v>
      </c>
      <c r="F15" t="s">
        <v>77</v>
      </c>
      <c r="G15">
        <v>1</v>
      </c>
      <c r="H15" t="s">
        <v>77</v>
      </c>
      <c r="I15">
        <v>6</v>
      </c>
      <c r="J15">
        <v>6</v>
      </c>
    </row>
    <row r="16" spans="1:10">
      <c r="A16" t="s">
        <v>267</v>
      </c>
      <c r="B16" t="s">
        <v>120</v>
      </c>
      <c r="C16" t="s">
        <v>64</v>
      </c>
      <c r="D16" t="s">
        <v>48</v>
      </c>
      <c r="E16" t="s">
        <v>77</v>
      </c>
      <c r="F16" t="s">
        <v>266</v>
      </c>
      <c r="G16">
        <v>0</v>
      </c>
      <c r="H16" t="s">
        <v>77</v>
      </c>
      <c r="I16">
        <v>6</v>
      </c>
      <c r="J16">
        <v>6</v>
      </c>
    </row>
    <row r="17" spans="1:10">
      <c r="A17" t="s">
        <v>267</v>
      </c>
      <c r="B17" t="s">
        <v>120</v>
      </c>
      <c r="C17" t="s">
        <v>64</v>
      </c>
      <c r="D17" t="s">
        <v>24</v>
      </c>
      <c r="E17" t="s">
        <v>207</v>
      </c>
      <c r="F17" t="s">
        <v>208</v>
      </c>
      <c r="G17">
        <v>1</v>
      </c>
      <c r="H17" t="s">
        <v>209</v>
      </c>
      <c r="I17">
        <v>38</v>
      </c>
      <c r="J17">
        <v>38</v>
      </c>
    </row>
    <row r="18" spans="1:10">
      <c r="A18" t="s">
        <v>267</v>
      </c>
      <c r="B18" t="s">
        <v>120</v>
      </c>
      <c r="C18" t="s">
        <v>64</v>
      </c>
      <c r="D18" t="s">
        <v>24</v>
      </c>
      <c r="E18" t="s">
        <v>64</v>
      </c>
      <c r="F18" t="s">
        <v>182</v>
      </c>
      <c r="G18">
        <v>1</v>
      </c>
      <c r="H18" t="s">
        <v>183</v>
      </c>
      <c r="I18">
        <v>38</v>
      </c>
    </row>
    <row r="19" spans="1:10">
      <c r="A19" t="s">
        <v>267</v>
      </c>
      <c r="B19" t="s">
        <v>120</v>
      </c>
      <c r="C19" t="s">
        <v>64</v>
      </c>
      <c r="D19" t="s">
        <v>48</v>
      </c>
      <c r="E19" t="s">
        <v>64</v>
      </c>
      <c r="F19" t="s">
        <v>264</v>
      </c>
      <c r="G19">
        <v>1</v>
      </c>
      <c r="H19" t="s">
        <v>265</v>
      </c>
      <c r="I19">
        <v>6</v>
      </c>
    </row>
    <row r="20" spans="1:10">
      <c r="A20" t="s">
        <v>267</v>
      </c>
      <c r="B20" t="s">
        <v>120</v>
      </c>
      <c r="C20" t="s">
        <v>64</v>
      </c>
      <c r="D20" t="s">
        <v>48</v>
      </c>
      <c r="E20" t="s">
        <v>64</v>
      </c>
      <c r="F20" t="s">
        <v>262</v>
      </c>
      <c r="G20">
        <v>1</v>
      </c>
      <c r="H20" t="s">
        <v>263</v>
      </c>
      <c r="I20">
        <v>6</v>
      </c>
    </row>
    <row r="21" spans="1:10">
      <c r="A21" t="s">
        <v>267</v>
      </c>
      <c r="B21" t="s">
        <v>118</v>
      </c>
      <c r="C21" t="s">
        <v>65</v>
      </c>
      <c r="D21" t="s">
        <v>24</v>
      </c>
      <c r="E21" t="s">
        <v>170</v>
      </c>
      <c r="F21" t="s">
        <v>171</v>
      </c>
      <c r="G21">
        <v>1</v>
      </c>
      <c r="H21" t="s">
        <v>172</v>
      </c>
      <c r="I21">
        <v>38</v>
      </c>
      <c r="J21">
        <v>8</v>
      </c>
    </row>
    <row r="22" spans="1:10">
      <c r="A22" t="s">
        <v>267</v>
      </c>
      <c r="B22" t="s">
        <v>118</v>
      </c>
      <c r="C22" t="s">
        <v>65</v>
      </c>
      <c r="D22" t="s">
        <v>24</v>
      </c>
      <c r="E22" t="s">
        <v>176</v>
      </c>
      <c r="F22" t="s">
        <v>177</v>
      </c>
      <c r="G22">
        <v>1</v>
      </c>
      <c r="H22" t="s">
        <v>178</v>
      </c>
      <c r="I22">
        <v>38</v>
      </c>
      <c r="J22">
        <v>28</v>
      </c>
    </row>
    <row r="23" spans="1:10">
      <c r="A23" t="s">
        <v>267</v>
      </c>
      <c r="B23" t="s">
        <v>118</v>
      </c>
      <c r="C23" t="s">
        <v>65</v>
      </c>
      <c r="D23" t="s">
        <v>24</v>
      </c>
      <c r="E23" t="s">
        <v>184</v>
      </c>
      <c r="F23" t="s">
        <v>185</v>
      </c>
      <c r="G23">
        <v>1</v>
      </c>
      <c r="H23" t="s">
        <v>186</v>
      </c>
      <c r="I23">
        <v>38</v>
      </c>
      <c r="J23">
        <v>18</v>
      </c>
    </row>
    <row r="24" spans="1:10">
      <c r="A24" t="s">
        <v>267</v>
      </c>
      <c r="B24" t="s">
        <v>118</v>
      </c>
      <c r="C24" t="s">
        <v>65</v>
      </c>
      <c r="D24" t="s">
        <v>24</v>
      </c>
      <c r="E24" t="s">
        <v>179</v>
      </c>
      <c r="F24" t="s">
        <v>180</v>
      </c>
      <c r="G24">
        <v>1</v>
      </c>
      <c r="H24" t="s">
        <v>181</v>
      </c>
      <c r="I24">
        <v>38</v>
      </c>
      <c r="J24">
        <v>20</v>
      </c>
    </row>
    <row r="25" spans="1:10">
      <c r="A25" t="s">
        <v>267</v>
      </c>
      <c r="B25" t="s">
        <v>118</v>
      </c>
      <c r="C25" t="s">
        <v>65</v>
      </c>
      <c r="D25" t="s">
        <v>24</v>
      </c>
      <c r="E25" t="s">
        <v>65</v>
      </c>
      <c r="F25" t="s">
        <v>165</v>
      </c>
      <c r="G25">
        <v>1</v>
      </c>
      <c r="H25" t="s">
        <v>166</v>
      </c>
      <c r="I25">
        <v>38</v>
      </c>
      <c r="J25">
        <v>38</v>
      </c>
    </row>
    <row r="26" spans="1:10">
      <c r="A26" t="s">
        <v>267</v>
      </c>
      <c r="B26" t="s">
        <v>118</v>
      </c>
      <c r="C26" t="s">
        <v>65</v>
      </c>
      <c r="D26" t="s">
        <v>48</v>
      </c>
      <c r="E26" t="s">
        <v>65</v>
      </c>
      <c r="F26" t="s">
        <v>77</v>
      </c>
      <c r="G26">
        <v>1</v>
      </c>
      <c r="H26" t="s">
        <v>77</v>
      </c>
      <c r="I26">
        <v>6</v>
      </c>
      <c r="J26">
        <v>6</v>
      </c>
    </row>
    <row r="27" spans="1:10">
      <c r="A27" t="s">
        <v>267</v>
      </c>
      <c r="B27" t="s">
        <v>118</v>
      </c>
      <c r="C27" t="s">
        <v>65</v>
      </c>
      <c r="D27" t="s">
        <v>24</v>
      </c>
      <c r="E27" t="s">
        <v>213</v>
      </c>
      <c r="F27" t="s">
        <v>214</v>
      </c>
      <c r="G27">
        <v>1</v>
      </c>
      <c r="H27" t="s">
        <v>215</v>
      </c>
      <c r="I27">
        <v>38</v>
      </c>
      <c r="J27">
        <v>38</v>
      </c>
    </row>
    <row r="28" spans="1:10">
      <c r="A28" t="s">
        <v>267</v>
      </c>
      <c r="B28" t="s">
        <v>118</v>
      </c>
      <c r="C28" t="s">
        <v>65</v>
      </c>
      <c r="D28" t="s">
        <v>24</v>
      </c>
      <c r="E28" t="s">
        <v>189</v>
      </c>
      <c r="F28" t="s">
        <v>190</v>
      </c>
      <c r="G28">
        <v>1</v>
      </c>
      <c r="H28" t="s">
        <v>191</v>
      </c>
      <c r="I28">
        <v>38</v>
      </c>
      <c r="J28">
        <v>20</v>
      </c>
    </row>
    <row r="29" spans="1:10">
      <c r="A29" t="s">
        <v>267</v>
      </c>
      <c r="B29" t="s">
        <v>118</v>
      </c>
      <c r="C29" t="s">
        <v>65</v>
      </c>
      <c r="D29" t="s">
        <v>24</v>
      </c>
      <c r="E29" t="s">
        <v>216</v>
      </c>
      <c r="F29" t="s">
        <v>217</v>
      </c>
      <c r="G29">
        <v>1</v>
      </c>
      <c r="H29" t="s">
        <v>218</v>
      </c>
      <c r="I29">
        <v>38</v>
      </c>
      <c r="J29">
        <v>38</v>
      </c>
    </row>
    <row r="30" spans="1:10">
      <c r="A30" t="s">
        <v>267</v>
      </c>
      <c r="B30" t="s">
        <v>118</v>
      </c>
      <c r="C30" t="s">
        <v>65</v>
      </c>
      <c r="D30" t="s">
        <v>24</v>
      </c>
      <c r="E30" t="s">
        <v>173</v>
      </c>
      <c r="F30" t="s">
        <v>174</v>
      </c>
      <c r="G30">
        <v>1</v>
      </c>
      <c r="H30" t="s">
        <v>175</v>
      </c>
      <c r="I30">
        <v>38</v>
      </c>
      <c r="J30">
        <v>32</v>
      </c>
    </row>
    <row r="31" spans="1:10">
      <c r="A31" t="s">
        <v>267</v>
      </c>
      <c r="B31" t="s">
        <v>148</v>
      </c>
      <c r="C31" t="s">
        <v>56</v>
      </c>
      <c r="D31" t="s">
        <v>24</v>
      </c>
      <c r="E31" t="s">
        <v>56</v>
      </c>
      <c r="F31" t="s">
        <v>77</v>
      </c>
      <c r="G31">
        <v>1</v>
      </c>
      <c r="H31" t="s">
        <v>77</v>
      </c>
      <c r="I31">
        <v>38</v>
      </c>
      <c r="J31">
        <v>38</v>
      </c>
    </row>
    <row r="32" spans="1:10">
      <c r="A32" t="s">
        <v>267</v>
      </c>
      <c r="B32" t="s">
        <v>148</v>
      </c>
      <c r="C32" t="s">
        <v>56</v>
      </c>
      <c r="D32" t="s">
        <v>48</v>
      </c>
      <c r="E32" t="s">
        <v>56</v>
      </c>
      <c r="F32" t="s">
        <v>77</v>
      </c>
      <c r="G32">
        <v>1</v>
      </c>
      <c r="H32" t="s">
        <v>77</v>
      </c>
      <c r="I32">
        <v>6</v>
      </c>
      <c r="J32">
        <v>2</v>
      </c>
    </row>
    <row r="33" spans="1:10">
      <c r="A33" t="s">
        <v>267</v>
      </c>
      <c r="B33" t="s">
        <v>126</v>
      </c>
      <c r="C33" t="s">
        <v>55</v>
      </c>
      <c r="D33" t="s">
        <v>24</v>
      </c>
      <c r="E33" t="s">
        <v>210</v>
      </c>
      <c r="F33" t="s">
        <v>211</v>
      </c>
      <c r="G33">
        <v>1</v>
      </c>
      <c r="H33" t="s">
        <v>212</v>
      </c>
      <c r="I33">
        <v>38</v>
      </c>
      <c r="J33">
        <v>38</v>
      </c>
    </row>
    <row r="34" spans="1:10">
      <c r="A34" t="s">
        <v>267</v>
      </c>
      <c r="B34" t="s">
        <v>126</v>
      </c>
      <c r="C34" t="s">
        <v>55</v>
      </c>
      <c r="D34" t="s">
        <v>24</v>
      </c>
      <c r="E34" t="s">
        <v>196</v>
      </c>
      <c r="F34" t="s">
        <v>197</v>
      </c>
      <c r="G34">
        <v>1</v>
      </c>
      <c r="H34" t="s">
        <v>198</v>
      </c>
      <c r="I34">
        <v>38</v>
      </c>
      <c r="J34">
        <v>38</v>
      </c>
    </row>
    <row r="35" spans="1:10">
      <c r="A35" t="s">
        <v>267</v>
      </c>
      <c r="B35" t="s">
        <v>126</v>
      </c>
      <c r="C35" t="s">
        <v>55</v>
      </c>
      <c r="D35" t="s">
        <v>24</v>
      </c>
      <c r="E35" t="s">
        <v>192</v>
      </c>
      <c r="F35" t="s">
        <v>193</v>
      </c>
      <c r="G35">
        <v>1</v>
      </c>
      <c r="H35" t="s">
        <v>194</v>
      </c>
      <c r="I35">
        <v>38</v>
      </c>
      <c r="J35">
        <v>28</v>
      </c>
    </row>
    <row r="36" spans="1:10">
      <c r="A36" t="s">
        <v>267</v>
      </c>
      <c r="B36" t="s">
        <v>126</v>
      </c>
      <c r="C36" t="s">
        <v>55</v>
      </c>
      <c r="D36" t="s">
        <v>24</v>
      </c>
      <c r="E36" t="s">
        <v>55</v>
      </c>
      <c r="F36" t="s">
        <v>187</v>
      </c>
      <c r="G36">
        <v>1</v>
      </c>
      <c r="H36" t="s">
        <v>188</v>
      </c>
      <c r="I36">
        <v>38</v>
      </c>
      <c r="J36">
        <v>38</v>
      </c>
    </row>
    <row r="37" spans="1:10">
      <c r="A37" t="s">
        <v>267</v>
      </c>
      <c r="B37" t="s">
        <v>126</v>
      </c>
      <c r="C37" t="s">
        <v>55</v>
      </c>
      <c r="D37" t="s">
        <v>48</v>
      </c>
      <c r="E37" t="s">
        <v>55</v>
      </c>
      <c r="F37" t="s">
        <v>77</v>
      </c>
      <c r="G37">
        <v>1</v>
      </c>
      <c r="H37" t="s">
        <v>77</v>
      </c>
      <c r="I37">
        <v>6</v>
      </c>
      <c r="J37">
        <v>6</v>
      </c>
    </row>
    <row r="38" spans="1:10">
      <c r="A38" t="s">
        <v>267</v>
      </c>
      <c r="B38" t="s">
        <v>126</v>
      </c>
      <c r="C38" t="s">
        <v>55</v>
      </c>
      <c r="D38" t="s">
        <v>24</v>
      </c>
      <c r="E38" t="s">
        <v>167</v>
      </c>
      <c r="F38" t="s">
        <v>168</v>
      </c>
      <c r="G38">
        <v>1</v>
      </c>
      <c r="H38" t="s">
        <v>169</v>
      </c>
      <c r="I38">
        <v>38</v>
      </c>
      <c r="J38">
        <v>38</v>
      </c>
    </row>
    <row r="39" spans="1:10">
      <c r="A39" t="s">
        <v>267</v>
      </c>
      <c r="B39" t="s">
        <v>126</v>
      </c>
      <c r="C39" t="s">
        <v>55</v>
      </c>
      <c r="D39" t="s">
        <v>24</v>
      </c>
      <c r="E39" t="s">
        <v>204</v>
      </c>
      <c r="F39" t="s">
        <v>205</v>
      </c>
      <c r="G39">
        <v>1</v>
      </c>
      <c r="H39" t="s">
        <v>206</v>
      </c>
      <c r="I39">
        <v>38</v>
      </c>
      <c r="J39">
        <v>28</v>
      </c>
    </row>
    <row r="40" spans="1:10">
      <c r="A40" t="s">
        <v>267</v>
      </c>
      <c r="B40" t="s">
        <v>76</v>
      </c>
      <c r="C40" t="s">
        <v>54</v>
      </c>
      <c r="D40" t="s">
        <v>24</v>
      </c>
      <c r="E40" t="s">
        <v>54</v>
      </c>
      <c r="F40" t="s">
        <v>77</v>
      </c>
      <c r="G40">
        <v>1</v>
      </c>
      <c r="H40" t="s">
        <v>77</v>
      </c>
      <c r="I40">
        <v>38</v>
      </c>
      <c r="J40">
        <v>0</v>
      </c>
    </row>
    <row r="41" spans="1:10">
      <c r="A41" t="s">
        <v>267</v>
      </c>
      <c r="B41" t="s">
        <v>76</v>
      </c>
      <c r="C41" t="s">
        <v>54</v>
      </c>
      <c r="D41" t="s">
        <v>48</v>
      </c>
      <c r="E41" t="s">
        <v>54</v>
      </c>
      <c r="F41" t="s">
        <v>77</v>
      </c>
      <c r="G41">
        <v>1</v>
      </c>
      <c r="H41" t="s">
        <v>77</v>
      </c>
      <c r="I41">
        <v>6</v>
      </c>
      <c r="J41">
        <v>0</v>
      </c>
    </row>
    <row r="42" spans="1:10">
      <c r="A42" t="s">
        <v>267</v>
      </c>
      <c r="B42" t="s">
        <v>112</v>
      </c>
      <c r="C42" t="s">
        <v>66</v>
      </c>
      <c r="D42" t="s">
        <v>24</v>
      </c>
      <c r="E42" t="s">
        <v>66</v>
      </c>
      <c r="F42" t="s">
        <v>77</v>
      </c>
      <c r="G42">
        <v>1</v>
      </c>
      <c r="H42" t="s">
        <v>77</v>
      </c>
      <c r="I42">
        <v>38</v>
      </c>
      <c r="J42">
        <v>38</v>
      </c>
    </row>
    <row r="43" spans="1:10">
      <c r="A43" t="s">
        <v>267</v>
      </c>
      <c r="B43" t="s">
        <v>112</v>
      </c>
      <c r="C43" t="s">
        <v>66</v>
      </c>
      <c r="D43" t="s">
        <v>48</v>
      </c>
      <c r="E43" t="s">
        <v>66</v>
      </c>
      <c r="F43" t="s">
        <v>77</v>
      </c>
      <c r="G43">
        <v>1</v>
      </c>
      <c r="H43" t="s">
        <v>77</v>
      </c>
      <c r="I43">
        <v>6</v>
      </c>
      <c r="J43">
        <v>6</v>
      </c>
    </row>
    <row r="44" spans="1:10">
      <c r="A44" t="s">
        <v>267</v>
      </c>
      <c r="B44" t="s">
        <v>110</v>
      </c>
      <c r="C44" t="s">
        <v>67</v>
      </c>
      <c r="D44" t="s">
        <v>24</v>
      </c>
      <c r="E44" t="s">
        <v>77</v>
      </c>
      <c r="F44" t="s">
        <v>195</v>
      </c>
      <c r="G44">
        <v>0</v>
      </c>
      <c r="H44" t="s">
        <v>77</v>
      </c>
      <c r="I44">
        <v>38</v>
      </c>
      <c r="J44">
        <v>38</v>
      </c>
    </row>
    <row r="45" spans="1:10">
      <c r="A45" t="s">
        <v>267</v>
      </c>
      <c r="B45" t="s">
        <v>110</v>
      </c>
      <c r="C45" t="s">
        <v>67</v>
      </c>
      <c r="D45" t="s">
        <v>24</v>
      </c>
      <c r="E45" t="s">
        <v>67</v>
      </c>
      <c r="F45" t="s">
        <v>77</v>
      </c>
      <c r="G45">
        <v>1</v>
      </c>
      <c r="H45" t="s">
        <v>77</v>
      </c>
      <c r="I45">
        <v>38</v>
      </c>
    </row>
    <row r="46" spans="1:10">
      <c r="A46" t="s">
        <v>267</v>
      </c>
      <c r="B46" t="s">
        <v>110</v>
      </c>
      <c r="C46" t="s">
        <v>67</v>
      </c>
      <c r="D46" t="s">
        <v>48</v>
      </c>
      <c r="E46" t="s">
        <v>67</v>
      </c>
      <c r="F46" t="s">
        <v>77</v>
      </c>
      <c r="G46">
        <v>1</v>
      </c>
      <c r="H46" t="s">
        <v>77</v>
      </c>
      <c r="I46">
        <v>6</v>
      </c>
      <c r="J46">
        <v>6</v>
      </c>
    </row>
    <row r="47" spans="1:10">
      <c r="A47" t="s">
        <v>267</v>
      </c>
      <c r="B47" t="s">
        <v>110</v>
      </c>
      <c r="C47" t="s">
        <v>67</v>
      </c>
      <c r="D47" t="s">
        <v>24</v>
      </c>
      <c r="E47" t="s">
        <v>199</v>
      </c>
      <c r="F47" t="s">
        <v>200</v>
      </c>
      <c r="G47">
        <v>1</v>
      </c>
      <c r="H47" t="s">
        <v>201</v>
      </c>
      <c r="I47">
        <v>38</v>
      </c>
      <c r="J47">
        <v>0</v>
      </c>
    </row>
    <row r="48" spans="1:10">
      <c r="A48" t="s">
        <v>267</v>
      </c>
      <c r="B48" t="s">
        <v>132</v>
      </c>
      <c r="C48" t="s">
        <v>68</v>
      </c>
      <c r="D48" t="s">
        <v>24</v>
      </c>
      <c r="E48" t="s">
        <v>68</v>
      </c>
      <c r="F48" t="s">
        <v>77</v>
      </c>
      <c r="G48">
        <v>1</v>
      </c>
      <c r="H48" t="s">
        <v>77</v>
      </c>
      <c r="I48">
        <v>38</v>
      </c>
      <c r="J48">
        <v>38</v>
      </c>
    </row>
    <row r="49" spans="1:10">
      <c r="A49" t="s">
        <v>267</v>
      </c>
      <c r="B49" t="s">
        <v>132</v>
      </c>
      <c r="C49" t="s">
        <v>68</v>
      </c>
      <c r="D49" t="s">
        <v>48</v>
      </c>
      <c r="E49" t="s">
        <v>68</v>
      </c>
      <c r="F49" t="s">
        <v>77</v>
      </c>
      <c r="G49">
        <v>1</v>
      </c>
      <c r="H49" t="s">
        <v>77</v>
      </c>
      <c r="I49">
        <v>6</v>
      </c>
      <c r="J49">
        <v>6</v>
      </c>
    </row>
    <row r="50" spans="1:10">
      <c r="A50" t="s">
        <v>267</v>
      </c>
      <c r="B50" t="s">
        <v>146</v>
      </c>
      <c r="C50" t="s">
        <v>69</v>
      </c>
      <c r="D50" t="s">
        <v>24</v>
      </c>
      <c r="E50" t="s">
        <v>69</v>
      </c>
      <c r="F50" t="s">
        <v>77</v>
      </c>
      <c r="G50">
        <v>1</v>
      </c>
      <c r="H50" t="s">
        <v>77</v>
      </c>
      <c r="I50">
        <v>38</v>
      </c>
      <c r="J50">
        <v>38</v>
      </c>
    </row>
    <row r="51" spans="1:10">
      <c r="A51" t="s">
        <v>267</v>
      </c>
      <c r="B51" t="s">
        <v>146</v>
      </c>
      <c r="C51" t="s">
        <v>69</v>
      </c>
      <c r="D51" t="s">
        <v>48</v>
      </c>
      <c r="E51" t="s">
        <v>69</v>
      </c>
      <c r="F51" t="s">
        <v>77</v>
      </c>
      <c r="G51">
        <v>1</v>
      </c>
      <c r="H51" t="s">
        <v>77</v>
      </c>
      <c r="I51">
        <v>6</v>
      </c>
      <c r="J51">
        <v>6</v>
      </c>
    </row>
    <row r="52" spans="1:10">
      <c r="A52" t="s">
        <v>267</v>
      </c>
      <c r="B52" t="s">
        <v>142</v>
      </c>
      <c r="C52" t="s">
        <v>70</v>
      </c>
      <c r="D52" t="s">
        <v>24</v>
      </c>
      <c r="E52" t="s">
        <v>70</v>
      </c>
      <c r="F52" t="s">
        <v>77</v>
      </c>
      <c r="G52">
        <v>1</v>
      </c>
      <c r="H52" t="s">
        <v>77</v>
      </c>
      <c r="I52">
        <v>38</v>
      </c>
      <c r="J52">
        <v>36</v>
      </c>
    </row>
    <row r="53" spans="1:10">
      <c r="A53" t="s">
        <v>267</v>
      </c>
      <c r="B53" t="s">
        <v>142</v>
      </c>
      <c r="C53" t="s">
        <v>70</v>
      </c>
      <c r="D53" t="s">
        <v>48</v>
      </c>
      <c r="E53" t="s">
        <v>70</v>
      </c>
      <c r="F53" t="s">
        <v>77</v>
      </c>
      <c r="G53">
        <v>1</v>
      </c>
      <c r="H53" t="s">
        <v>77</v>
      </c>
      <c r="I53">
        <v>6</v>
      </c>
      <c r="J53">
        <v>6</v>
      </c>
    </row>
    <row r="54" spans="1:10">
      <c r="A54" t="s">
        <v>267</v>
      </c>
      <c r="B54" t="s">
        <v>136</v>
      </c>
      <c r="C54" t="s">
        <v>71</v>
      </c>
      <c r="D54" t="s">
        <v>24</v>
      </c>
      <c r="E54" t="s">
        <v>71</v>
      </c>
      <c r="F54" t="s">
        <v>77</v>
      </c>
      <c r="G54">
        <v>1</v>
      </c>
      <c r="H54" t="s">
        <v>77</v>
      </c>
      <c r="I54">
        <v>38</v>
      </c>
      <c r="J54">
        <v>38</v>
      </c>
    </row>
    <row r="55" spans="1:10">
      <c r="A55" t="s">
        <v>267</v>
      </c>
      <c r="B55" t="s">
        <v>136</v>
      </c>
      <c r="C55" t="s">
        <v>71</v>
      </c>
      <c r="D55" t="s">
        <v>48</v>
      </c>
      <c r="E55" t="s">
        <v>71</v>
      </c>
      <c r="F55" t="s">
        <v>77</v>
      </c>
      <c r="G55">
        <v>1</v>
      </c>
      <c r="H55" t="s">
        <v>77</v>
      </c>
      <c r="I55">
        <v>6</v>
      </c>
      <c r="J55">
        <v>6</v>
      </c>
    </row>
    <row r="56" spans="1:10">
      <c r="A56" t="s">
        <v>267</v>
      </c>
      <c r="B56" t="s">
        <v>134</v>
      </c>
      <c r="C56" t="s">
        <v>72</v>
      </c>
      <c r="D56" t="s">
        <v>24</v>
      </c>
      <c r="E56" t="s">
        <v>72</v>
      </c>
      <c r="F56" t="s">
        <v>77</v>
      </c>
      <c r="G56">
        <v>1</v>
      </c>
      <c r="H56" t="s">
        <v>77</v>
      </c>
      <c r="I56">
        <v>38</v>
      </c>
      <c r="J56">
        <v>38</v>
      </c>
    </row>
    <row r="57" spans="1:10">
      <c r="A57" t="s">
        <v>267</v>
      </c>
      <c r="B57" t="s">
        <v>134</v>
      </c>
      <c r="C57" t="s">
        <v>72</v>
      </c>
      <c r="D57" t="s">
        <v>48</v>
      </c>
      <c r="E57" t="s">
        <v>72</v>
      </c>
      <c r="F57" t="s">
        <v>77</v>
      </c>
      <c r="G57">
        <v>1</v>
      </c>
      <c r="H57" t="s">
        <v>77</v>
      </c>
      <c r="I57">
        <v>6</v>
      </c>
      <c r="J57">
        <v>0</v>
      </c>
    </row>
    <row r="58" spans="1:10">
      <c r="A58" t="s">
        <v>267</v>
      </c>
      <c r="B58" t="s">
        <v>114</v>
      </c>
      <c r="C58" t="s">
        <v>53</v>
      </c>
      <c r="D58" t="s">
        <v>48</v>
      </c>
      <c r="E58" t="s">
        <v>53</v>
      </c>
      <c r="F58" t="s">
        <v>77</v>
      </c>
      <c r="G58">
        <v>1</v>
      </c>
      <c r="H58" t="s">
        <v>77</v>
      </c>
      <c r="I58">
        <v>6</v>
      </c>
      <c r="J58">
        <v>0</v>
      </c>
    </row>
    <row r="59" spans="1:10">
      <c r="A59" t="s">
        <v>267</v>
      </c>
      <c r="B59" t="s">
        <v>114</v>
      </c>
      <c r="C59" t="s">
        <v>53</v>
      </c>
      <c r="D59" t="s">
        <v>24</v>
      </c>
      <c r="E59" t="s">
        <v>167</v>
      </c>
      <c r="F59" t="s">
        <v>202</v>
      </c>
      <c r="G59">
        <v>1</v>
      </c>
      <c r="H59" t="s">
        <v>203</v>
      </c>
      <c r="I59">
        <v>38</v>
      </c>
      <c r="J59">
        <v>36</v>
      </c>
    </row>
    <row r="60" spans="1:10">
      <c r="A60" t="s">
        <v>267</v>
      </c>
      <c r="B60" t="s">
        <v>130</v>
      </c>
      <c r="C60" t="s">
        <v>18</v>
      </c>
      <c r="D60" t="s">
        <v>24</v>
      </c>
      <c r="E60" t="s">
        <v>18</v>
      </c>
      <c r="F60" t="s">
        <v>77</v>
      </c>
      <c r="G60">
        <v>1</v>
      </c>
      <c r="H60" t="s">
        <v>77</v>
      </c>
      <c r="I60">
        <v>38</v>
      </c>
      <c r="J60">
        <v>38</v>
      </c>
    </row>
    <row r="61" spans="1:10">
      <c r="A61" t="s">
        <v>267</v>
      </c>
      <c r="B61" t="s">
        <v>130</v>
      </c>
      <c r="C61" t="s">
        <v>18</v>
      </c>
      <c r="D61" t="s">
        <v>48</v>
      </c>
      <c r="E61" t="s">
        <v>18</v>
      </c>
      <c r="F61" t="s">
        <v>77</v>
      </c>
      <c r="G61">
        <v>1</v>
      </c>
      <c r="H61" t="s">
        <v>77</v>
      </c>
      <c r="I61">
        <v>6</v>
      </c>
      <c r="J61">
        <v>6</v>
      </c>
    </row>
  </sheetData>
  <autoFilter ref="A1:J61" xr:uid="{92E52D84-331C-42F1-AF58-7924990A1323}">
    <sortState ref="A2:J61">
      <sortCondition ref="C1:C61"/>
    </sortState>
  </autoFilter>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A378"/>
  <sheetViews>
    <sheetView workbookViewId="0"/>
  </sheetViews>
  <sheetFormatPr defaultColWidth="9" defaultRowHeight="16.5"/>
  <cols>
    <col min="1" max="1" width="118.5" style="10" customWidth="1"/>
    <col min="2" max="16384" width="9" style="10"/>
  </cols>
  <sheetData>
    <row r="1" spans="1:1" ht="23.25" customHeight="1">
      <c r="A1" s="19" t="s">
        <v>0</v>
      </c>
    </row>
    <row r="2" spans="1:1" ht="13.5" customHeight="1">
      <c r="A2" s="21"/>
    </row>
    <row r="3" spans="1:1" ht="135" customHeight="1">
      <c r="A3" s="78" t="s">
        <v>358</v>
      </c>
    </row>
    <row r="4" spans="1:1" ht="13.5" customHeight="1">
      <c r="A4" s="11"/>
    </row>
    <row r="5" spans="1:1" ht="13.5" customHeight="1">
      <c r="A5" s="74" t="s">
        <v>306</v>
      </c>
    </row>
    <row r="6" spans="1:1" s="12" customFormat="1" ht="82.15" customHeight="1">
      <c r="A6" s="75" t="s">
        <v>338</v>
      </c>
    </row>
    <row r="7" spans="1:1" s="3" customFormat="1" ht="12"/>
    <row r="8" spans="1:1" s="3" customFormat="1" ht="57">
      <c r="A8" s="77" t="s">
        <v>307</v>
      </c>
    </row>
    <row r="9" spans="1:1" s="3" customFormat="1" ht="12"/>
    <row r="10" spans="1:1" s="3" customFormat="1" ht="12.75">
      <c r="A10" s="19" t="s">
        <v>0</v>
      </c>
    </row>
    <row r="11" spans="1:1" s="3" customFormat="1" ht="14.25">
      <c r="A11" s="76" t="s">
        <v>359</v>
      </c>
    </row>
    <row r="12" spans="1:1" s="3" customFormat="1" ht="12"/>
    <row r="13" spans="1:1" s="3" customFormat="1" ht="13.5">
      <c r="A13" s="32"/>
    </row>
    <row r="14" spans="1:1" s="3" customFormat="1" ht="12"/>
    <row r="15" spans="1:1" s="3" customFormat="1" ht="12"/>
    <row r="16" spans="1:1" s="3" customFormat="1" ht="12"/>
    <row r="17" s="3" customFormat="1" ht="12"/>
    <row r="18" s="3" customFormat="1" ht="12"/>
    <row r="19" s="3" customFormat="1" ht="12"/>
    <row r="20" s="3" customFormat="1" ht="12"/>
    <row r="21" s="3" customFormat="1" ht="12"/>
    <row r="22" s="3" customFormat="1" ht="12"/>
    <row r="23" s="3" customFormat="1" ht="12"/>
    <row r="24" s="3" customFormat="1" ht="12"/>
    <row r="25" s="3" customFormat="1" ht="12"/>
    <row r="26" s="3" customFormat="1" ht="12"/>
    <row r="27" s="3" customFormat="1" ht="12"/>
    <row r="28" s="3" customFormat="1" ht="12"/>
    <row r="29" s="3" customFormat="1" ht="12"/>
    <row r="30" s="3" customFormat="1" ht="12"/>
    <row r="31" s="3" customFormat="1" ht="12"/>
    <row r="32" s="3" customFormat="1" ht="12"/>
    <row r="33" s="3" customFormat="1" ht="12"/>
    <row r="34" s="3" customFormat="1" ht="12"/>
    <row r="35" s="3" customFormat="1" ht="12"/>
    <row r="36" s="3" customFormat="1" ht="12"/>
    <row r="37" s="3" customFormat="1" ht="12"/>
    <row r="38" s="3" customFormat="1" ht="12"/>
    <row r="39" s="3" customFormat="1" ht="12"/>
    <row r="40" s="3" customFormat="1" ht="12"/>
    <row r="41" s="3" customFormat="1" ht="12"/>
    <row r="42" s="3" customFormat="1" ht="12"/>
    <row r="43" s="3" customFormat="1" ht="12"/>
    <row r="44" s="3" customFormat="1" ht="12"/>
    <row r="45" s="3" customFormat="1" ht="12"/>
    <row r="46" s="3" customFormat="1" ht="12"/>
    <row r="47" s="3" customFormat="1" ht="12"/>
    <row r="48" s="3" customFormat="1" ht="12"/>
    <row r="49" s="3" customFormat="1" ht="12"/>
    <row r="50" s="3" customFormat="1" ht="12"/>
    <row r="51" s="3" customFormat="1" ht="12"/>
    <row r="52" s="3" customFormat="1" ht="12"/>
    <row r="53" s="3" customFormat="1" ht="12"/>
    <row r="54" s="3" customFormat="1" ht="12"/>
    <row r="55" s="3" customFormat="1" ht="12"/>
    <row r="56" s="3" customFormat="1" ht="12"/>
    <row r="57" s="3" customFormat="1" ht="12"/>
    <row r="58" s="3" customFormat="1" ht="12"/>
    <row r="59" s="3" customFormat="1" ht="12"/>
    <row r="60" s="3" customFormat="1" ht="12"/>
    <row r="61" s="3" customFormat="1" ht="12"/>
    <row r="62" s="3" customFormat="1" ht="12"/>
    <row r="63" s="3" customFormat="1" ht="12"/>
    <row r="64" s="3" customFormat="1" ht="12"/>
    <row r="65" s="3" customFormat="1" ht="12"/>
    <row r="66" s="3" customFormat="1" ht="12"/>
    <row r="67" s="3" customFormat="1" ht="12"/>
    <row r="68" s="3" customFormat="1" ht="12"/>
    <row r="69" s="3" customFormat="1" ht="12"/>
    <row r="70" s="3" customFormat="1" ht="12"/>
    <row r="71" s="3" customFormat="1" ht="12"/>
    <row r="72" s="3" customFormat="1" ht="12"/>
    <row r="73" s="3" customFormat="1" ht="12"/>
    <row r="74" s="3" customFormat="1" ht="12"/>
    <row r="75" s="3" customFormat="1" ht="12"/>
    <row r="76" s="3" customFormat="1" ht="12"/>
    <row r="77" s="3" customFormat="1" ht="12"/>
    <row r="78" s="3" customFormat="1" ht="12"/>
    <row r="79" s="3" customFormat="1" ht="12"/>
    <row r="80" s="3" customFormat="1" ht="12"/>
    <row r="81" s="3" customFormat="1" ht="12"/>
    <row r="82" s="3" customFormat="1" ht="12"/>
    <row r="83" s="3" customFormat="1" ht="12"/>
    <row r="84" s="3" customFormat="1" ht="12"/>
    <row r="85" s="3" customFormat="1" ht="12"/>
    <row r="86" s="3" customFormat="1" ht="12"/>
    <row r="87" s="3" customFormat="1" ht="12"/>
    <row r="88" s="3" customFormat="1" ht="12"/>
    <row r="89" s="3" customFormat="1" ht="12"/>
    <row r="90" s="3" customFormat="1" ht="12"/>
    <row r="91" s="3" customFormat="1" ht="12"/>
    <row r="92" s="3" customFormat="1" ht="12"/>
    <row r="93" s="3" customFormat="1" ht="12"/>
    <row r="94" s="3" customFormat="1" ht="12"/>
    <row r="95" s="3" customFormat="1" ht="12"/>
    <row r="96" s="3" customFormat="1" ht="12"/>
    <row r="97" s="3" customFormat="1" ht="12"/>
    <row r="98" s="3" customFormat="1" ht="12"/>
    <row r="99" s="3" customFormat="1" ht="12"/>
    <row r="100" s="3" customFormat="1" ht="12"/>
    <row r="101" s="3" customFormat="1" ht="12"/>
    <row r="102" s="3" customFormat="1" ht="12"/>
    <row r="103" s="3" customFormat="1" ht="12"/>
    <row r="104" s="3" customFormat="1" ht="12"/>
    <row r="105" s="3" customFormat="1" ht="12"/>
    <row r="106" s="3" customFormat="1" ht="12"/>
    <row r="107" s="3" customFormat="1" ht="12"/>
    <row r="108" s="3" customFormat="1" ht="12"/>
    <row r="109" s="3" customFormat="1" ht="12"/>
    <row r="110" s="3" customFormat="1" ht="12"/>
    <row r="111" s="3" customFormat="1" ht="12"/>
    <row r="112" s="3" customFormat="1" ht="12"/>
    <row r="113" s="3" customFormat="1" ht="12"/>
    <row r="114" s="3" customFormat="1" ht="12"/>
    <row r="115" s="3" customFormat="1" ht="12"/>
    <row r="116" s="3" customFormat="1" ht="12"/>
    <row r="117" s="3" customFormat="1" ht="12"/>
    <row r="118" s="3" customFormat="1" ht="12"/>
    <row r="119" s="3" customFormat="1" ht="12"/>
    <row r="120" s="3" customFormat="1" ht="12"/>
    <row r="121" s="3" customFormat="1" ht="12"/>
    <row r="122" s="3" customFormat="1" ht="12"/>
    <row r="123" s="3" customFormat="1" ht="12"/>
    <row r="124" s="3" customFormat="1" ht="12"/>
    <row r="125" s="3" customFormat="1" ht="12"/>
    <row r="126" s="3" customFormat="1" ht="12"/>
    <row r="127" s="3" customFormat="1" ht="12"/>
    <row r="128" s="3" customFormat="1" ht="12"/>
    <row r="129" s="3" customFormat="1" ht="12"/>
    <row r="130" s="3" customFormat="1" ht="12"/>
    <row r="131" s="3" customFormat="1" ht="12"/>
    <row r="132" s="3" customFormat="1" ht="12"/>
    <row r="133" s="3" customFormat="1" ht="12"/>
    <row r="134" s="3" customFormat="1" ht="12"/>
    <row r="135" s="3" customFormat="1" ht="12"/>
    <row r="136" s="3" customFormat="1" ht="12"/>
    <row r="137" s="3" customFormat="1" ht="12"/>
    <row r="138" s="3" customFormat="1" ht="12"/>
    <row r="139" s="3" customFormat="1" ht="12"/>
    <row r="140" s="3" customFormat="1" ht="12"/>
    <row r="141" s="3" customFormat="1" ht="12"/>
    <row r="142" s="3" customFormat="1" ht="12"/>
    <row r="143" s="3" customFormat="1" ht="12"/>
    <row r="144" s="3" customFormat="1" ht="12"/>
    <row r="145" s="3" customFormat="1" ht="12"/>
    <row r="146" s="3" customFormat="1" ht="12"/>
    <row r="147" s="3" customFormat="1" ht="12"/>
    <row r="148" s="3" customFormat="1" ht="12"/>
    <row r="149" s="3" customFormat="1" ht="12"/>
    <row r="150" s="3" customFormat="1" ht="12"/>
    <row r="151" s="3" customFormat="1" ht="12"/>
    <row r="152" s="3" customFormat="1" ht="12"/>
    <row r="153" s="3" customFormat="1" ht="12"/>
    <row r="154" s="3" customFormat="1" ht="12"/>
    <row r="155" s="3" customFormat="1" ht="12"/>
    <row r="156" s="3" customFormat="1" ht="12"/>
    <row r="157" s="3" customFormat="1" ht="12"/>
    <row r="158" s="3" customFormat="1" ht="12"/>
    <row r="159" s="3" customFormat="1" ht="12"/>
    <row r="160"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3" customFormat="1" ht="12"/>
    <row r="370" s="3" customFormat="1" ht="12"/>
    <row r="371" s="3" customFormat="1" ht="12"/>
    <row r="372" s="3" customFormat="1" ht="12"/>
    <row r="373" s="3" customFormat="1" ht="12"/>
    <row r="374" s="3" customFormat="1" ht="12"/>
    <row r="375" s="3" customFormat="1" ht="12"/>
    <row r="376" s="3" customFormat="1" ht="12"/>
    <row r="377" s="3" customFormat="1" ht="12"/>
    <row r="378" s="3" customFormat="1" ht="12"/>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4"/>
  <sheetViews>
    <sheetView workbookViewId="0"/>
  </sheetViews>
  <sheetFormatPr defaultColWidth="9" defaultRowHeight="12"/>
  <cols>
    <col min="1" max="1" width="71.5" style="1" customWidth="1"/>
    <col min="2" max="2" width="9.33203125" style="1" customWidth="1"/>
    <col min="3" max="3" width="6.33203125" style="1" customWidth="1"/>
    <col min="4" max="16384" width="9" style="1"/>
  </cols>
  <sheetData>
    <row r="1" spans="1:2" ht="24" customHeight="1">
      <c r="A1" s="14" t="s">
        <v>1</v>
      </c>
      <c r="B1" s="26"/>
    </row>
    <row r="2" spans="1:2" ht="14.25">
      <c r="A2" s="17"/>
      <c r="B2" s="32"/>
    </row>
    <row r="3" spans="1:2" ht="12.75">
      <c r="A3" s="19" t="s">
        <v>308</v>
      </c>
      <c r="B3" s="3"/>
    </row>
    <row r="4" spans="1:2" ht="108">
      <c r="A4" s="94" t="s">
        <v>309</v>
      </c>
      <c r="B4" s="82"/>
    </row>
    <row r="5" spans="1:2" s="2" customFormat="1">
      <c r="A5" s="8" t="s">
        <v>310</v>
      </c>
      <c r="B5" s="3"/>
    </row>
    <row r="6" spans="1:2" ht="13.5">
      <c r="A6" s="20" t="s">
        <v>314</v>
      </c>
      <c r="B6" s="3"/>
    </row>
    <row r="7" spans="1:2" ht="13.5">
      <c r="A7" s="20" t="s">
        <v>311</v>
      </c>
      <c r="B7" s="3"/>
    </row>
    <row r="8" spans="1:2" s="2" customFormat="1" ht="13.5">
      <c r="A8" s="20" t="s">
        <v>315</v>
      </c>
      <c r="B8" s="3"/>
    </row>
    <row r="9" spans="1:2">
      <c r="A9" s="3"/>
      <c r="B9" s="3"/>
    </row>
    <row r="10" spans="1:2" ht="13.5">
      <c r="A10" s="20" t="s">
        <v>312</v>
      </c>
      <c r="B10" s="3"/>
    </row>
    <row r="11" spans="1:2" s="8" customFormat="1" ht="13.5">
      <c r="A11" s="79"/>
      <c r="B11" s="80"/>
    </row>
    <row r="12" spans="1:2" ht="13.5">
      <c r="A12" s="8" t="s">
        <v>313</v>
      </c>
      <c r="B12" s="81"/>
    </row>
    <row r="13" spans="1:2" ht="13.5">
      <c r="A13" s="20" t="s">
        <v>376</v>
      </c>
      <c r="B13" s="81"/>
    </row>
    <row r="14" spans="1:2" s="8" customFormat="1" ht="12.75">
      <c r="A14" s="7"/>
      <c r="B14" s="7"/>
    </row>
    <row r="15" spans="1:2" s="3" customFormat="1" ht="13.5">
      <c r="A15" s="9"/>
      <c r="B15" s="9"/>
    </row>
    <row r="16" spans="1:2" s="3" customFormat="1" ht="13.5">
      <c r="A16" s="9"/>
      <c r="B16" s="9"/>
    </row>
    <row r="17" spans="1:2" s="2" customFormat="1" ht="12.75">
      <c r="A17" s="6"/>
      <c r="B17" s="6"/>
    </row>
    <row r="18" spans="1:2" ht="13.5">
      <c r="A18" s="5"/>
      <c r="B18" s="5"/>
    </row>
    <row r="19" spans="1:2" ht="13.5">
      <c r="A19" s="5"/>
      <c r="B19" s="5"/>
    </row>
    <row r="20" spans="1:2" s="8" customFormat="1" ht="12.75">
      <c r="A20" s="7"/>
      <c r="B20" s="7"/>
    </row>
    <row r="21" spans="1:2" s="3" customFormat="1" ht="13.5">
      <c r="A21" s="9"/>
      <c r="B21" s="9"/>
    </row>
    <row r="22" spans="1:2" s="3" customFormat="1" ht="13.5">
      <c r="A22" s="9"/>
      <c r="B22" s="9"/>
    </row>
    <row r="23" spans="1:2" s="2" customFormat="1" ht="12.75">
      <c r="A23" s="6"/>
      <c r="B23" s="6"/>
    </row>
    <row r="24" spans="1:2" s="5" customFormat="1" ht="13.5"/>
  </sheetData>
  <hyperlinks>
    <hyperlink ref="A13" r:id="rId1" xr:uid="{0B6A545A-FCC3-4A3B-A928-FF88AC480AC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20F1-E2A1-4150-9FED-A044C2476848}">
  <dimension ref="A1:C33"/>
  <sheetViews>
    <sheetView topLeftCell="D1" workbookViewId="0">
      <selection activeCell="A3" sqref="A3"/>
    </sheetView>
  </sheetViews>
  <sheetFormatPr defaultRowHeight="13.5"/>
  <cols>
    <col min="1" max="1" width="30.83203125" customWidth="1"/>
    <col min="2" max="2" width="26.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18</v>
      </c>
    </row>
    <row r="3" spans="1:3">
      <c r="A3" s="43" t="s">
        <v>19</v>
      </c>
      <c r="B3" s="43" t="s">
        <v>20</v>
      </c>
    </row>
    <row r="4" spans="1:3">
      <c r="A4" s="43" t="s">
        <v>21</v>
      </c>
      <c r="B4" t="s">
        <v>22</v>
      </c>
      <c r="C4" t="s">
        <v>23</v>
      </c>
    </row>
    <row r="5" spans="1:3">
      <c r="A5" s="35" t="s">
        <v>24</v>
      </c>
      <c r="B5" s="36"/>
      <c r="C5" s="36"/>
    </row>
    <row r="6" spans="1:3">
      <c r="A6" s="37" t="s">
        <v>25</v>
      </c>
      <c r="B6" s="36">
        <v>7217</v>
      </c>
      <c r="C6" s="36">
        <v>8000</v>
      </c>
    </row>
    <row r="7" spans="1:3">
      <c r="A7" s="37" t="s">
        <v>26</v>
      </c>
      <c r="B7" s="36">
        <v>4125</v>
      </c>
      <c r="C7" s="36">
        <v>4506</v>
      </c>
    </row>
    <row r="8" spans="1:3">
      <c r="A8" s="37" t="s">
        <v>27</v>
      </c>
      <c r="B8" s="36">
        <v>3655</v>
      </c>
      <c r="C8" s="36">
        <v>3901</v>
      </c>
    </row>
    <row r="9" spans="1:3">
      <c r="A9" s="37" t="s">
        <v>28</v>
      </c>
      <c r="B9" s="36">
        <v>28895</v>
      </c>
      <c r="C9" s="36">
        <v>3177</v>
      </c>
    </row>
    <row r="10" spans="1:3">
      <c r="A10" s="37" t="s">
        <v>29</v>
      </c>
      <c r="B10" s="36">
        <v>2889</v>
      </c>
      <c r="C10" s="36">
        <v>3055</v>
      </c>
    </row>
    <row r="11" spans="1:3">
      <c r="A11" s="37" t="s">
        <v>30</v>
      </c>
      <c r="B11" s="36">
        <v>2389</v>
      </c>
      <c r="C11" s="36">
        <v>2445</v>
      </c>
    </row>
    <row r="12" spans="1:3">
      <c r="A12" s="37" t="s">
        <v>31</v>
      </c>
      <c r="B12" s="36">
        <v>2261</v>
      </c>
      <c r="C12" s="36">
        <v>2235</v>
      </c>
    </row>
    <row r="13" spans="1:3">
      <c r="A13" s="37" t="s">
        <v>32</v>
      </c>
      <c r="B13" s="36">
        <v>1909</v>
      </c>
      <c r="C13" s="36">
        <v>2177</v>
      </c>
    </row>
    <row r="14" spans="1:3">
      <c r="A14" s="37" t="s">
        <v>33</v>
      </c>
      <c r="B14" s="36">
        <v>13195</v>
      </c>
      <c r="C14" s="36">
        <v>1388</v>
      </c>
    </row>
    <row r="15" spans="1:3">
      <c r="A15" s="37" t="s">
        <v>34</v>
      </c>
      <c r="B15" s="36">
        <v>1356</v>
      </c>
      <c r="C15" s="36">
        <v>1358</v>
      </c>
    </row>
    <row r="16" spans="1:3">
      <c r="A16" s="37" t="s">
        <v>35</v>
      </c>
      <c r="B16" s="36">
        <v>2483</v>
      </c>
      <c r="C16" s="36">
        <v>556</v>
      </c>
    </row>
    <row r="17" spans="1:3">
      <c r="A17" s="37" t="s">
        <v>36</v>
      </c>
      <c r="B17" s="36">
        <v>441</v>
      </c>
      <c r="C17" s="36">
        <v>497</v>
      </c>
    </row>
    <row r="18" spans="1:3">
      <c r="A18" s="37" t="s">
        <v>37</v>
      </c>
      <c r="B18" s="36">
        <v>453</v>
      </c>
      <c r="C18" s="36">
        <v>430</v>
      </c>
    </row>
    <row r="19" spans="1:3">
      <c r="A19" s="37" t="s">
        <v>38</v>
      </c>
      <c r="B19" s="36">
        <v>278</v>
      </c>
      <c r="C19" s="36">
        <v>324</v>
      </c>
    </row>
    <row r="20" spans="1:3">
      <c r="A20" s="37" t="s">
        <v>39</v>
      </c>
      <c r="B20" s="36">
        <v>367</v>
      </c>
      <c r="C20" s="36">
        <v>323</v>
      </c>
    </row>
    <row r="21" spans="1:3">
      <c r="A21" s="37" t="s">
        <v>40</v>
      </c>
      <c r="B21" s="36">
        <v>313</v>
      </c>
      <c r="C21" s="36">
        <v>302</v>
      </c>
    </row>
    <row r="22" spans="1:3">
      <c r="A22" s="37" t="s">
        <v>41</v>
      </c>
      <c r="B22" s="36">
        <v>235</v>
      </c>
      <c r="C22" s="36">
        <v>258</v>
      </c>
    </row>
    <row r="23" spans="1:3">
      <c r="A23" s="37" t="s">
        <v>42</v>
      </c>
      <c r="B23" s="36">
        <v>88</v>
      </c>
      <c r="C23" s="36">
        <v>91</v>
      </c>
    </row>
    <row r="24" spans="1:3">
      <c r="A24" s="37" t="s">
        <v>43</v>
      </c>
      <c r="B24" s="36">
        <v>129</v>
      </c>
      <c r="C24" s="36">
        <v>69</v>
      </c>
    </row>
    <row r="25" spans="1:3">
      <c r="A25" s="35" t="s">
        <v>44</v>
      </c>
      <c r="B25" s="36"/>
      <c r="C25" s="36"/>
    </row>
    <row r="26" spans="1:3">
      <c r="A26" s="37" t="s">
        <v>45</v>
      </c>
      <c r="B26" s="36">
        <v>14436</v>
      </c>
      <c r="C26" s="36">
        <v>14189</v>
      </c>
    </row>
    <row r="27" spans="1:3">
      <c r="A27" s="35" t="s">
        <v>46</v>
      </c>
      <c r="B27" s="36"/>
      <c r="C27" s="36"/>
    </row>
    <row r="28" spans="1:3">
      <c r="A28" s="37" t="s">
        <v>47</v>
      </c>
      <c r="B28" s="36">
        <v>155</v>
      </c>
      <c r="C28" s="36">
        <v>80</v>
      </c>
    </row>
    <row r="29" spans="1:3">
      <c r="A29" s="35" t="s">
        <v>48</v>
      </c>
      <c r="B29" s="36"/>
      <c r="C29" s="36"/>
    </row>
    <row r="30" spans="1:3">
      <c r="A30" s="37" t="s">
        <v>49</v>
      </c>
      <c r="B30" s="36">
        <v>408</v>
      </c>
      <c r="C30" s="36">
        <v>344</v>
      </c>
    </row>
    <row r="31" spans="1:3">
      <c r="A31" s="37" t="s">
        <v>50</v>
      </c>
      <c r="B31" s="36">
        <v>322</v>
      </c>
      <c r="C31" s="36">
        <v>267</v>
      </c>
    </row>
    <row r="32" spans="1:3">
      <c r="A32" s="37" t="s">
        <v>51</v>
      </c>
      <c r="B32" s="36">
        <v>20</v>
      </c>
      <c r="C32" s="36">
        <v>17</v>
      </c>
    </row>
    <row r="33" spans="1:3">
      <c r="A33" s="35" t="s">
        <v>52</v>
      </c>
      <c r="B33" s="36">
        <v>88019</v>
      </c>
      <c r="C33" s="36">
        <v>49989</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2981-DF08-4C4E-8614-4A56921F0A70}">
  <dimension ref="A1:C33"/>
  <sheetViews>
    <sheetView workbookViewId="0">
      <selection activeCell="A3" sqref="A3"/>
    </sheetView>
  </sheetViews>
  <sheetFormatPr defaultRowHeight="13.5"/>
  <cols>
    <col min="1" max="1" width="30.83203125" customWidth="1"/>
    <col min="2" max="2" width="21.332031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53</v>
      </c>
    </row>
    <row r="3" spans="1:3">
      <c r="A3" s="43" t="s">
        <v>19</v>
      </c>
      <c r="B3" s="43" t="s">
        <v>20</v>
      </c>
    </row>
    <row r="4" spans="1:3">
      <c r="A4" s="43" t="s">
        <v>21</v>
      </c>
      <c r="B4" t="s">
        <v>22</v>
      </c>
      <c r="C4" t="s">
        <v>23</v>
      </c>
    </row>
    <row r="5" spans="1:3">
      <c r="A5" s="35" t="s">
        <v>24</v>
      </c>
      <c r="B5" s="36"/>
      <c r="C5" s="36"/>
    </row>
    <row r="6" spans="1:3">
      <c r="A6" s="37" t="s">
        <v>28</v>
      </c>
      <c r="B6" s="36">
        <v>4737</v>
      </c>
      <c r="C6" s="36">
        <v>9921</v>
      </c>
    </row>
    <row r="7" spans="1:3">
      <c r="A7" s="37" t="s">
        <v>33</v>
      </c>
      <c r="B7" s="36">
        <v>3485</v>
      </c>
      <c r="C7" s="36">
        <v>7253</v>
      </c>
    </row>
    <row r="8" spans="1:3">
      <c r="A8" s="37" t="s">
        <v>25</v>
      </c>
      <c r="B8" s="36">
        <v>3205</v>
      </c>
      <c r="C8" s="36">
        <v>6444</v>
      </c>
    </row>
    <row r="9" spans="1:3">
      <c r="A9" s="37" t="s">
        <v>30</v>
      </c>
      <c r="B9" s="36">
        <v>618</v>
      </c>
      <c r="C9" s="36">
        <v>1192</v>
      </c>
    </row>
    <row r="10" spans="1:3">
      <c r="A10" s="37" t="s">
        <v>35</v>
      </c>
      <c r="B10" s="36">
        <v>704</v>
      </c>
      <c r="C10" s="36">
        <v>1132</v>
      </c>
    </row>
    <row r="11" spans="1:3">
      <c r="A11" s="37" t="s">
        <v>31</v>
      </c>
      <c r="B11" s="36">
        <v>307</v>
      </c>
      <c r="C11" s="36">
        <v>906</v>
      </c>
    </row>
    <row r="12" spans="1:3">
      <c r="A12" s="37" t="s">
        <v>29</v>
      </c>
      <c r="B12" s="36">
        <v>428</v>
      </c>
      <c r="C12" s="36">
        <v>814</v>
      </c>
    </row>
    <row r="13" spans="1:3">
      <c r="A13" s="37" t="s">
        <v>32</v>
      </c>
      <c r="B13" s="36">
        <v>307</v>
      </c>
      <c r="C13" s="36">
        <v>676</v>
      </c>
    </row>
    <row r="14" spans="1:3">
      <c r="A14" s="37" t="s">
        <v>26</v>
      </c>
      <c r="B14" s="36">
        <v>267</v>
      </c>
      <c r="C14" s="36">
        <v>584</v>
      </c>
    </row>
    <row r="15" spans="1:3">
      <c r="A15" s="37" t="s">
        <v>27</v>
      </c>
      <c r="B15" s="36">
        <v>275</v>
      </c>
      <c r="C15" s="36">
        <v>531</v>
      </c>
    </row>
    <row r="16" spans="1:3">
      <c r="A16" s="37" t="s">
        <v>34</v>
      </c>
      <c r="B16" s="36">
        <v>104</v>
      </c>
      <c r="C16" s="36">
        <v>194</v>
      </c>
    </row>
    <row r="17" spans="1:3">
      <c r="A17" s="37" t="s">
        <v>41</v>
      </c>
      <c r="B17" s="36">
        <v>76</v>
      </c>
      <c r="C17" s="36">
        <v>138</v>
      </c>
    </row>
    <row r="18" spans="1:3">
      <c r="A18" s="37" t="s">
        <v>36</v>
      </c>
      <c r="B18" s="36">
        <v>69</v>
      </c>
      <c r="C18" s="36">
        <v>137</v>
      </c>
    </row>
    <row r="19" spans="1:3">
      <c r="A19" s="37" t="s">
        <v>43</v>
      </c>
      <c r="B19" s="36">
        <v>70</v>
      </c>
      <c r="C19" s="36">
        <v>134</v>
      </c>
    </row>
    <row r="20" spans="1:3">
      <c r="A20" s="37" t="s">
        <v>38</v>
      </c>
      <c r="B20" s="36">
        <v>101</v>
      </c>
      <c r="C20" s="36">
        <v>120</v>
      </c>
    </row>
    <row r="21" spans="1:3">
      <c r="A21" s="37" t="s">
        <v>37</v>
      </c>
      <c r="B21" s="36">
        <v>55</v>
      </c>
      <c r="C21" s="36">
        <v>96</v>
      </c>
    </row>
    <row r="22" spans="1:3">
      <c r="A22" s="37" t="s">
        <v>39</v>
      </c>
      <c r="B22" s="36">
        <v>12</v>
      </c>
      <c r="C22" s="36">
        <v>22</v>
      </c>
    </row>
    <row r="23" spans="1:3">
      <c r="A23" s="37" t="s">
        <v>40</v>
      </c>
      <c r="B23" s="36">
        <v>0</v>
      </c>
      <c r="C23" s="36">
        <v>1</v>
      </c>
    </row>
    <row r="24" spans="1:3">
      <c r="A24" s="37" t="s">
        <v>42</v>
      </c>
      <c r="B24" s="36"/>
      <c r="C24" s="36">
        <v>0</v>
      </c>
    </row>
    <row r="25" spans="1:3">
      <c r="A25" s="35" t="s">
        <v>44</v>
      </c>
      <c r="B25" s="36"/>
      <c r="C25" s="36"/>
    </row>
    <row r="26" spans="1:3">
      <c r="A26" s="37" t="s">
        <v>45</v>
      </c>
      <c r="B26" s="36">
        <v>4295</v>
      </c>
      <c r="C26" s="36">
        <v>2032</v>
      </c>
    </row>
    <row r="27" spans="1:3">
      <c r="A27" s="35" t="s">
        <v>46</v>
      </c>
      <c r="B27" s="36"/>
      <c r="C27" s="36"/>
    </row>
    <row r="28" spans="1:3">
      <c r="A28" s="37" t="s">
        <v>47</v>
      </c>
      <c r="B28" s="36">
        <v>34</v>
      </c>
      <c r="C28" s="36">
        <v>74</v>
      </c>
    </row>
    <row r="29" spans="1:3">
      <c r="A29" s="35" t="s">
        <v>48</v>
      </c>
      <c r="B29" s="36"/>
      <c r="C29" s="36"/>
    </row>
    <row r="30" spans="1:3">
      <c r="A30" s="37" t="s">
        <v>49</v>
      </c>
      <c r="B30" s="36">
        <v>42</v>
      </c>
      <c r="C30" s="36">
        <v>52</v>
      </c>
    </row>
    <row r="31" spans="1:3">
      <c r="A31" s="37" t="s">
        <v>50</v>
      </c>
      <c r="B31" s="36">
        <v>42</v>
      </c>
      <c r="C31" s="36">
        <v>45</v>
      </c>
    </row>
    <row r="32" spans="1:3">
      <c r="A32" s="37" t="s">
        <v>51</v>
      </c>
      <c r="B32" s="36">
        <v>5</v>
      </c>
      <c r="C32" s="36">
        <v>12</v>
      </c>
    </row>
    <row r="33" spans="1:3">
      <c r="A33" s="35" t="s">
        <v>52</v>
      </c>
      <c r="B33" s="36">
        <v>19238</v>
      </c>
      <c r="C33" s="36">
        <v>32510</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7A65-A6D2-45C6-A0C2-9078610869A0}">
  <dimension ref="A1:C33"/>
  <sheetViews>
    <sheetView topLeftCell="C1" workbookViewId="0">
      <selection activeCell="A3" sqref="A3"/>
    </sheetView>
  </sheetViews>
  <sheetFormatPr defaultRowHeight="13.5"/>
  <cols>
    <col min="1" max="1" width="30.83203125" customWidth="1"/>
    <col min="2" max="2" width="18.832031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54</v>
      </c>
    </row>
    <row r="3" spans="1:3">
      <c r="A3" s="43" t="s">
        <v>19</v>
      </c>
      <c r="B3" s="43" t="s">
        <v>20</v>
      </c>
    </row>
    <row r="4" spans="1:3">
      <c r="A4" s="43" t="s">
        <v>21</v>
      </c>
      <c r="B4" t="s">
        <v>22</v>
      </c>
      <c r="C4" t="s">
        <v>23</v>
      </c>
    </row>
    <row r="5" spans="1:3">
      <c r="A5" s="35" t="s">
        <v>24</v>
      </c>
      <c r="B5" s="36"/>
      <c r="C5" s="36"/>
    </row>
    <row r="6" spans="1:3">
      <c r="A6" s="37" t="s">
        <v>25</v>
      </c>
      <c r="B6" s="36">
        <v>8813</v>
      </c>
      <c r="C6" s="36">
        <v>9240</v>
      </c>
    </row>
    <row r="7" spans="1:3">
      <c r="A7" s="37" t="s">
        <v>31</v>
      </c>
      <c r="B7" s="36">
        <v>6451</v>
      </c>
      <c r="C7" s="36">
        <v>7955</v>
      </c>
    </row>
    <row r="8" spans="1:3">
      <c r="A8" s="37" t="s">
        <v>26</v>
      </c>
      <c r="B8" s="36">
        <v>3837</v>
      </c>
      <c r="C8" s="36">
        <v>4405</v>
      </c>
    </row>
    <row r="9" spans="1:3">
      <c r="A9" s="37" t="s">
        <v>29</v>
      </c>
      <c r="B9" s="36">
        <v>3646</v>
      </c>
      <c r="C9" s="36">
        <v>3710</v>
      </c>
    </row>
    <row r="10" spans="1:3">
      <c r="A10" s="37" t="s">
        <v>28</v>
      </c>
      <c r="B10" s="36">
        <v>27806</v>
      </c>
      <c r="C10" s="36">
        <v>3063</v>
      </c>
    </row>
    <row r="11" spans="1:3">
      <c r="A11" s="37" t="s">
        <v>27</v>
      </c>
      <c r="B11" s="36">
        <v>2780</v>
      </c>
      <c r="C11" s="36">
        <v>2906</v>
      </c>
    </row>
    <row r="12" spans="1:3">
      <c r="A12" s="37" t="s">
        <v>30</v>
      </c>
      <c r="B12" s="36">
        <v>2331</v>
      </c>
      <c r="C12" s="36">
        <v>2136</v>
      </c>
    </row>
    <row r="13" spans="1:3">
      <c r="A13" s="37" t="s">
        <v>32</v>
      </c>
      <c r="B13" s="36">
        <v>1786</v>
      </c>
      <c r="C13" s="36">
        <v>1649</v>
      </c>
    </row>
    <row r="14" spans="1:3">
      <c r="A14" s="37" t="s">
        <v>34</v>
      </c>
      <c r="B14" s="36">
        <v>1486</v>
      </c>
      <c r="C14" s="36">
        <v>1516</v>
      </c>
    </row>
    <row r="15" spans="1:3">
      <c r="A15" s="37" t="s">
        <v>33</v>
      </c>
      <c r="B15" s="36">
        <v>13424</v>
      </c>
      <c r="C15" s="36">
        <v>1393</v>
      </c>
    </row>
    <row r="16" spans="1:3">
      <c r="A16" s="37" t="s">
        <v>38</v>
      </c>
      <c r="B16" s="36">
        <v>800</v>
      </c>
      <c r="C16" s="36">
        <v>872</v>
      </c>
    </row>
    <row r="17" spans="1:3">
      <c r="A17" s="37" t="s">
        <v>40</v>
      </c>
      <c r="B17" s="36">
        <v>674</v>
      </c>
      <c r="C17" s="36">
        <v>674</v>
      </c>
    </row>
    <row r="18" spans="1:3">
      <c r="A18" s="37" t="s">
        <v>36</v>
      </c>
      <c r="B18" s="36">
        <v>378</v>
      </c>
      <c r="C18" s="36">
        <v>441</v>
      </c>
    </row>
    <row r="19" spans="1:3">
      <c r="A19" s="37" t="s">
        <v>41</v>
      </c>
      <c r="B19" s="36">
        <v>450</v>
      </c>
      <c r="C19" s="36">
        <v>386</v>
      </c>
    </row>
    <row r="20" spans="1:3">
      <c r="A20" s="37" t="s">
        <v>37</v>
      </c>
      <c r="B20" s="36">
        <v>449</v>
      </c>
      <c r="C20" s="36">
        <v>308</v>
      </c>
    </row>
    <row r="21" spans="1:3">
      <c r="A21" s="37" t="s">
        <v>39</v>
      </c>
      <c r="B21" s="36">
        <v>235</v>
      </c>
      <c r="C21" s="36">
        <v>196</v>
      </c>
    </row>
    <row r="22" spans="1:3">
      <c r="A22" s="37" t="s">
        <v>42</v>
      </c>
      <c r="B22" s="36">
        <v>111</v>
      </c>
      <c r="C22" s="36">
        <v>125</v>
      </c>
    </row>
    <row r="23" spans="1:3">
      <c r="A23" s="37" t="s">
        <v>43</v>
      </c>
      <c r="B23" s="36">
        <v>121</v>
      </c>
      <c r="C23" s="36">
        <v>100</v>
      </c>
    </row>
    <row r="24" spans="1:3">
      <c r="A24" s="37" t="s">
        <v>35</v>
      </c>
      <c r="B24" s="36">
        <v>5761</v>
      </c>
      <c r="C24" s="36">
        <v>0</v>
      </c>
    </row>
    <row r="25" spans="1:3">
      <c r="A25" s="35" t="s">
        <v>44</v>
      </c>
      <c r="B25" s="36"/>
      <c r="C25" s="36"/>
    </row>
    <row r="26" spans="1:3">
      <c r="A26" s="37" t="s">
        <v>45</v>
      </c>
      <c r="B26" s="36">
        <v>25844</v>
      </c>
      <c r="C26" s="36">
        <v>32924</v>
      </c>
    </row>
    <row r="27" spans="1:3">
      <c r="A27" s="35" t="s">
        <v>46</v>
      </c>
      <c r="B27" s="36"/>
      <c r="C27" s="36"/>
    </row>
    <row r="28" spans="1:3">
      <c r="A28" s="37" t="s">
        <v>47</v>
      </c>
      <c r="B28" s="36">
        <v>439</v>
      </c>
      <c r="C28" s="36">
        <v>320</v>
      </c>
    </row>
    <row r="29" spans="1:3">
      <c r="A29" s="35" t="s">
        <v>48</v>
      </c>
      <c r="B29" s="36"/>
      <c r="C29" s="36"/>
    </row>
    <row r="30" spans="1:3">
      <c r="A30" s="37" t="s">
        <v>50</v>
      </c>
      <c r="B30" s="36">
        <v>1105</v>
      </c>
      <c r="C30" s="36">
        <v>1020</v>
      </c>
    </row>
    <row r="31" spans="1:3">
      <c r="A31" s="37" t="s">
        <v>49</v>
      </c>
      <c r="B31" s="36">
        <v>350</v>
      </c>
      <c r="C31" s="36">
        <v>398</v>
      </c>
    </row>
    <row r="32" spans="1:3">
      <c r="A32" s="37" t="s">
        <v>51</v>
      </c>
      <c r="B32" s="36">
        <v>66</v>
      </c>
      <c r="C32" s="36">
        <v>63</v>
      </c>
    </row>
    <row r="33" spans="1:3">
      <c r="A33" s="35" t="s">
        <v>52</v>
      </c>
      <c r="B33" s="36">
        <v>109143</v>
      </c>
      <c r="C33" s="36">
        <v>75800</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D36A-0E21-42E5-85E9-66C5CE97502C}">
  <dimension ref="A1:C33"/>
  <sheetViews>
    <sheetView workbookViewId="0">
      <selection activeCell="A3" sqref="A3"/>
    </sheetView>
  </sheetViews>
  <sheetFormatPr defaultRowHeight="13.5"/>
  <cols>
    <col min="1" max="1" width="30.83203125" customWidth="1"/>
    <col min="2" max="2" width="16.66406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55</v>
      </c>
    </row>
    <row r="3" spans="1:3">
      <c r="A3" s="43" t="s">
        <v>19</v>
      </c>
      <c r="B3" s="43" t="s">
        <v>20</v>
      </c>
    </row>
    <row r="4" spans="1:3">
      <c r="A4" s="43" t="s">
        <v>21</v>
      </c>
      <c r="B4" t="s">
        <v>22</v>
      </c>
      <c r="C4" t="s">
        <v>23</v>
      </c>
    </row>
    <row r="5" spans="1:3">
      <c r="A5" s="35" t="s">
        <v>24</v>
      </c>
      <c r="B5" s="36"/>
      <c r="C5" s="36"/>
    </row>
    <row r="6" spans="1:3">
      <c r="A6" s="37" t="s">
        <v>28</v>
      </c>
      <c r="B6" s="36">
        <v>11946</v>
      </c>
      <c r="C6" s="36">
        <v>24272</v>
      </c>
    </row>
    <row r="7" spans="1:3">
      <c r="A7" s="37" t="s">
        <v>33</v>
      </c>
      <c r="B7" s="36">
        <v>5945</v>
      </c>
      <c r="C7" s="36">
        <v>15949</v>
      </c>
    </row>
    <row r="8" spans="1:3">
      <c r="A8" s="37" t="s">
        <v>29</v>
      </c>
      <c r="B8" s="36">
        <v>1580</v>
      </c>
      <c r="C8" s="36">
        <v>3574</v>
      </c>
    </row>
    <row r="9" spans="1:3">
      <c r="A9" s="37" t="s">
        <v>25</v>
      </c>
      <c r="B9" s="36">
        <v>1668</v>
      </c>
      <c r="C9" s="36">
        <v>2658</v>
      </c>
    </row>
    <row r="10" spans="1:3">
      <c r="A10" s="37" t="s">
        <v>32</v>
      </c>
      <c r="B10" s="36">
        <v>2024</v>
      </c>
      <c r="C10" s="36">
        <v>2587</v>
      </c>
    </row>
    <row r="11" spans="1:3">
      <c r="A11" s="37" t="s">
        <v>27</v>
      </c>
      <c r="B11" s="36">
        <v>910</v>
      </c>
      <c r="C11" s="36">
        <v>2315</v>
      </c>
    </row>
    <row r="12" spans="1:3">
      <c r="A12" s="37" t="s">
        <v>31</v>
      </c>
      <c r="B12" s="36">
        <v>676</v>
      </c>
      <c r="C12" s="36">
        <v>2055</v>
      </c>
    </row>
    <row r="13" spans="1:3">
      <c r="A13" s="37" t="s">
        <v>26</v>
      </c>
      <c r="B13" s="36">
        <v>655</v>
      </c>
      <c r="C13" s="36">
        <v>1822</v>
      </c>
    </row>
    <row r="14" spans="1:3">
      <c r="A14" s="37" t="s">
        <v>34</v>
      </c>
      <c r="B14" s="36">
        <v>997</v>
      </c>
      <c r="C14" s="36">
        <v>1422</v>
      </c>
    </row>
    <row r="15" spans="1:3">
      <c r="A15" s="37" t="s">
        <v>30</v>
      </c>
      <c r="B15" s="36">
        <v>779</v>
      </c>
      <c r="C15" s="36">
        <v>1241</v>
      </c>
    </row>
    <row r="16" spans="1:3">
      <c r="A16" s="37" t="s">
        <v>35</v>
      </c>
      <c r="B16" s="36">
        <v>2314</v>
      </c>
      <c r="C16" s="36">
        <v>1100</v>
      </c>
    </row>
    <row r="17" spans="1:3">
      <c r="A17" s="37" t="s">
        <v>40</v>
      </c>
      <c r="B17" s="36">
        <v>551</v>
      </c>
      <c r="C17" s="36">
        <v>495</v>
      </c>
    </row>
    <row r="18" spans="1:3">
      <c r="A18" s="37" t="s">
        <v>38</v>
      </c>
      <c r="B18" s="36">
        <v>4</v>
      </c>
      <c r="C18" s="36">
        <v>277</v>
      </c>
    </row>
    <row r="19" spans="1:3">
      <c r="A19" s="37" t="s">
        <v>37</v>
      </c>
      <c r="B19" s="36">
        <v>181</v>
      </c>
      <c r="C19" s="36">
        <v>267</v>
      </c>
    </row>
    <row r="20" spans="1:3">
      <c r="A20" s="37" t="s">
        <v>36</v>
      </c>
      <c r="B20" s="36">
        <v>229</v>
      </c>
      <c r="C20" s="36">
        <v>194</v>
      </c>
    </row>
    <row r="21" spans="1:3">
      <c r="A21" s="37" t="s">
        <v>39</v>
      </c>
      <c r="B21" s="36">
        <v>88</v>
      </c>
      <c r="C21" s="36">
        <v>190</v>
      </c>
    </row>
    <row r="22" spans="1:3">
      <c r="A22" s="37" t="s">
        <v>41</v>
      </c>
      <c r="B22" s="36">
        <v>127</v>
      </c>
      <c r="C22" s="36">
        <v>137</v>
      </c>
    </row>
    <row r="23" spans="1:3">
      <c r="A23" s="37" t="s">
        <v>43</v>
      </c>
      <c r="B23" s="36">
        <v>49</v>
      </c>
      <c r="C23" s="36">
        <v>121</v>
      </c>
    </row>
    <row r="24" spans="1:3">
      <c r="A24" s="37" t="s">
        <v>42</v>
      </c>
      <c r="B24" s="36">
        <v>33</v>
      </c>
      <c r="C24" s="36">
        <v>37</v>
      </c>
    </row>
    <row r="25" spans="1:3">
      <c r="A25" s="35" t="s">
        <v>44</v>
      </c>
      <c r="B25" s="36"/>
      <c r="C25" s="36"/>
    </row>
    <row r="26" spans="1:3">
      <c r="A26" s="37" t="s">
        <v>45</v>
      </c>
      <c r="B26" s="36">
        <v>11125</v>
      </c>
      <c r="C26" s="36">
        <v>8543</v>
      </c>
    </row>
    <row r="27" spans="1:3">
      <c r="A27" s="35" t="s">
        <v>46</v>
      </c>
      <c r="B27" s="36"/>
      <c r="C27" s="36"/>
    </row>
    <row r="28" spans="1:3">
      <c r="A28" s="37" t="s">
        <v>47</v>
      </c>
      <c r="B28" s="36">
        <v>107</v>
      </c>
      <c r="C28" s="36">
        <v>87</v>
      </c>
    </row>
    <row r="29" spans="1:3">
      <c r="A29" s="35" t="s">
        <v>48</v>
      </c>
      <c r="B29" s="36"/>
      <c r="C29" s="36"/>
    </row>
    <row r="30" spans="1:3">
      <c r="A30" s="37" t="s">
        <v>49</v>
      </c>
      <c r="B30" s="36">
        <v>450</v>
      </c>
      <c r="C30" s="36">
        <v>619</v>
      </c>
    </row>
    <row r="31" spans="1:3">
      <c r="A31" s="37" t="s">
        <v>50</v>
      </c>
      <c r="B31" s="36">
        <v>381</v>
      </c>
      <c r="C31" s="36">
        <v>278</v>
      </c>
    </row>
    <row r="32" spans="1:3">
      <c r="A32" s="37" t="s">
        <v>51</v>
      </c>
      <c r="B32" s="36">
        <v>19</v>
      </c>
      <c r="C32" s="36">
        <v>17</v>
      </c>
    </row>
    <row r="33" spans="1:3">
      <c r="A33" s="35" t="s">
        <v>52</v>
      </c>
      <c r="B33" s="36">
        <v>42838</v>
      </c>
      <c r="C33" s="36">
        <v>70257</v>
      </c>
    </row>
  </sheetDat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7176E-7FEA-44EA-B515-9D1A471371C0}">
  <dimension ref="A1:C33"/>
  <sheetViews>
    <sheetView workbookViewId="0">
      <selection activeCell="A3" sqref="A3"/>
    </sheetView>
  </sheetViews>
  <sheetFormatPr defaultRowHeight="13.5"/>
  <cols>
    <col min="1" max="1" width="30.83203125" customWidth="1"/>
    <col min="2" max="2" width="19.332031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56</v>
      </c>
    </row>
    <row r="3" spans="1:3">
      <c r="A3" s="43" t="s">
        <v>19</v>
      </c>
      <c r="B3" s="43" t="s">
        <v>20</v>
      </c>
    </row>
    <row r="4" spans="1:3">
      <c r="A4" s="43" t="s">
        <v>21</v>
      </c>
      <c r="B4" t="s">
        <v>22</v>
      </c>
      <c r="C4" t="s">
        <v>23</v>
      </c>
    </row>
    <row r="5" spans="1:3">
      <c r="A5" s="35" t="s">
        <v>24</v>
      </c>
      <c r="B5" s="36"/>
      <c r="C5" s="36"/>
    </row>
    <row r="6" spans="1:3">
      <c r="A6" s="37" t="s">
        <v>28</v>
      </c>
      <c r="B6" s="36">
        <v>12376</v>
      </c>
      <c r="C6" s="36">
        <v>6055</v>
      </c>
    </row>
    <row r="7" spans="1:3">
      <c r="A7" s="37" t="s">
        <v>33</v>
      </c>
      <c r="B7" s="36">
        <v>6171</v>
      </c>
      <c r="C7" s="36">
        <v>2609</v>
      </c>
    </row>
    <row r="8" spans="1:3">
      <c r="A8" s="37" t="s">
        <v>25</v>
      </c>
      <c r="B8" s="36">
        <v>5338</v>
      </c>
      <c r="C8" s="36">
        <v>2430</v>
      </c>
    </row>
    <row r="9" spans="1:3">
      <c r="A9" s="37" t="s">
        <v>35</v>
      </c>
      <c r="B9" s="36">
        <v>830</v>
      </c>
      <c r="C9" s="36">
        <v>806</v>
      </c>
    </row>
    <row r="10" spans="1:3">
      <c r="A10" s="37" t="s">
        <v>29</v>
      </c>
      <c r="B10" s="36">
        <v>1425</v>
      </c>
      <c r="C10" s="36">
        <v>658</v>
      </c>
    </row>
    <row r="11" spans="1:3">
      <c r="A11" s="37" t="s">
        <v>30</v>
      </c>
      <c r="B11" s="36">
        <v>1326</v>
      </c>
      <c r="C11" s="36">
        <v>626</v>
      </c>
    </row>
    <row r="12" spans="1:3">
      <c r="A12" s="37" t="s">
        <v>27</v>
      </c>
      <c r="B12" s="36">
        <v>1498</v>
      </c>
      <c r="C12" s="36">
        <v>618</v>
      </c>
    </row>
    <row r="13" spans="1:3">
      <c r="A13" s="37" t="s">
        <v>31</v>
      </c>
      <c r="B13" s="36">
        <v>400</v>
      </c>
      <c r="C13" s="36">
        <v>442</v>
      </c>
    </row>
    <row r="14" spans="1:3">
      <c r="A14" s="37" t="s">
        <v>34</v>
      </c>
      <c r="B14" s="36">
        <v>946</v>
      </c>
      <c r="C14" s="36">
        <v>385</v>
      </c>
    </row>
    <row r="15" spans="1:3">
      <c r="A15" s="37" t="s">
        <v>32</v>
      </c>
      <c r="B15" s="36">
        <v>155</v>
      </c>
      <c r="C15" s="36">
        <v>131</v>
      </c>
    </row>
    <row r="16" spans="1:3">
      <c r="A16" s="37" t="s">
        <v>38</v>
      </c>
      <c r="B16" s="36">
        <v>300</v>
      </c>
      <c r="C16" s="36">
        <v>122</v>
      </c>
    </row>
    <row r="17" spans="1:3">
      <c r="A17" s="37" t="s">
        <v>39</v>
      </c>
      <c r="B17" s="36">
        <v>248</v>
      </c>
      <c r="C17" s="36">
        <v>99</v>
      </c>
    </row>
    <row r="18" spans="1:3">
      <c r="A18" s="37" t="s">
        <v>37</v>
      </c>
      <c r="B18" s="36">
        <v>358</v>
      </c>
      <c r="C18" s="36">
        <v>91</v>
      </c>
    </row>
    <row r="19" spans="1:3">
      <c r="A19" s="37" t="s">
        <v>36</v>
      </c>
      <c r="B19" s="36">
        <v>57</v>
      </c>
      <c r="C19" s="36">
        <v>64</v>
      </c>
    </row>
    <row r="20" spans="1:3">
      <c r="A20" s="37" t="s">
        <v>40</v>
      </c>
      <c r="B20" s="36">
        <v>123</v>
      </c>
      <c r="C20" s="36">
        <v>63</v>
      </c>
    </row>
    <row r="21" spans="1:3">
      <c r="A21" s="37" t="s">
        <v>41</v>
      </c>
      <c r="B21" s="36">
        <v>167</v>
      </c>
      <c r="C21" s="36">
        <v>38</v>
      </c>
    </row>
    <row r="22" spans="1:3">
      <c r="A22" s="37" t="s">
        <v>42</v>
      </c>
      <c r="B22" s="36">
        <v>20</v>
      </c>
      <c r="C22" s="36">
        <v>20</v>
      </c>
    </row>
    <row r="23" spans="1:3">
      <c r="A23" s="37" t="s">
        <v>43</v>
      </c>
      <c r="B23" s="36">
        <v>22</v>
      </c>
      <c r="C23" s="36">
        <v>18</v>
      </c>
    </row>
    <row r="24" spans="1:3">
      <c r="A24" s="37" t="s">
        <v>26</v>
      </c>
      <c r="B24" s="36">
        <v>0</v>
      </c>
      <c r="C24" s="36">
        <v>0</v>
      </c>
    </row>
    <row r="25" spans="1:3">
      <c r="A25" s="35" t="s">
        <v>44</v>
      </c>
      <c r="B25" s="36"/>
      <c r="C25" s="36"/>
    </row>
    <row r="26" spans="1:3">
      <c r="A26" s="37" t="s">
        <v>45</v>
      </c>
      <c r="B26" s="36">
        <v>2948</v>
      </c>
      <c r="C26" s="36"/>
    </row>
    <row r="27" spans="1:3">
      <c r="A27" s="35" t="s">
        <v>46</v>
      </c>
      <c r="B27" s="36"/>
      <c r="C27" s="36"/>
    </row>
    <row r="28" spans="1:3">
      <c r="A28" s="37" t="s">
        <v>47</v>
      </c>
      <c r="B28" s="36">
        <v>32</v>
      </c>
      <c r="C28" s="36">
        <v>38</v>
      </c>
    </row>
    <row r="29" spans="1:3">
      <c r="A29" s="35" t="s">
        <v>48</v>
      </c>
      <c r="B29" s="36"/>
      <c r="C29" s="36"/>
    </row>
    <row r="30" spans="1:3">
      <c r="A30" s="37" t="s">
        <v>49</v>
      </c>
      <c r="B30" s="36">
        <v>78</v>
      </c>
      <c r="C30" s="36">
        <v>89</v>
      </c>
    </row>
    <row r="31" spans="1:3">
      <c r="A31" s="37" t="s">
        <v>50</v>
      </c>
      <c r="B31" s="36">
        <v>17</v>
      </c>
      <c r="C31" s="36">
        <v>27</v>
      </c>
    </row>
    <row r="32" spans="1:3">
      <c r="A32" s="37" t="s">
        <v>51</v>
      </c>
      <c r="B32" s="36">
        <v>4</v>
      </c>
      <c r="C32" s="36">
        <v>4</v>
      </c>
    </row>
    <row r="33" spans="1:3">
      <c r="A33" s="35" t="s">
        <v>52</v>
      </c>
      <c r="B33" s="36">
        <v>34839</v>
      </c>
      <c r="C33" s="36">
        <v>15433</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BBAECB9E-E4A3-4468-80AF-2DC88037614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ED69ECB6-1CBF-49EF-AA0C-386D85E73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20</vt:i4>
      </vt:variant>
      <vt:variant>
        <vt:lpstr>Namngivna områden</vt:lpstr>
      </vt:variant>
      <vt:variant>
        <vt:i4>2</vt:i4>
      </vt:variant>
    </vt:vector>
  </HeadingPairs>
  <TitlesOfParts>
    <vt:vector size="22" baseType="lpstr">
      <vt:lpstr>Mer information</vt:lpstr>
      <vt:lpstr>Innehållsförteckning</vt:lpstr>
      <vt:lpstr>Om statistiken</vt:lpstr>
      <vt:lpstr>Definitioner och mått</vt:lpstr>
      <vt:lpstr>VG</vt:lpstr>
      <vt:lpstr>österg</vt:lpstr>
      <vt:lpstr>sthlm</vt:lpstr>
      <vt:lpstr>skåne</vt:lpstr>
      <vt:lpstr>norrb</vt:lpstr>
      <vt:lpstr>Tabell 1a och b</vt:lpstr>
      <vt:lpstr>Tabell 2</vt:lpstr>
      <vt:lpstr>Tabell 3</vt:lpstr>
      <vt:lpstr>Tabell 4</vt:lpstr>
      <vt:lpstr>Blad4</vt:lpstr>
      <vt:lpstr>Tabell 5</vt:lpstr>
      <vt:lpstr>1.Täckning fg år</vt:lpstr>
      <vt:lpstr>Tabell 6</vt:lpstr>
      <vt:lpstr>Tabell 7</vt:lpstr>
      <vt:lpstr>7old</vt:lpstr>
      <vt:lpstr>ENH_ögonbl2022</vt:lpstr>
      <vt:lpstr>'Tabell 7'!ENH_helar_2021</vt:lpstr>
      <vt:lpstr>ENH_helar_2021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Socialtjänststatistik Socialstyrelsen</dc:title>
  <dc:creator>Socialstyrelsen</dc:creator>
  <cp:lastModifiedBy>Mulder, Kajsa</cp:lastModifiedBy>
  <cp:lastPrinted>2015-08-26T08:49:05Z</cp:lastPrinted>
  <dcterms:created xsi:type="dcterms:W3CDTF">2014-02-24T09:04:18Z</dcterms:created>
  <dcterms:modified xsi:type="dcterms:W3CDTF">2023-03-16T13:05:33Z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